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15" windowWidth="18855" windowHeight="7905"/>
  </bookViews>
  <sheets>
    <sheet name="_______" sheetId="1" r:id="rId1"/>
  </sheets>
  <definedNames>
    <definedName name="__shared_1_0_0">"#ССЫЛ!*12"</definedName>
    <definedName name="__shared_1_0_1">"#ССЫЛ!"</definedName>
    <definedName name="__shared_1_0_2">"#ССЫЛ!*12"</definedName>
    <definedName name="__shared_1_0_3">"#ССЫЛ!*9/12"</definedName>
  </definedNames>
  <calcPr calcId="124519"/>
</workbook>
</file>

<file path=xl/calcChain.xml><?xml version="1.0" encoding="utf-8"?>
<calcChain xmlns="http://schemas.openxmlformats.org/spreadsheetml/2006/main">
  <c r="D58" i="1"/>
  <c r="B52"/>
  <c r="D52" s="1"/>
  <c r="D51"/>
  <c r="D50"/>
  <c r="D53" s="1"/>
  <c r="M47"/>
  <c r="D46"/>
  <c r="D48" s="1"/>
  <c r="M45"/>
  <c r="M44"/>
  <c r="M43"/>
  <c r="D37"/>
  <c r="L35"/>
  <c r="M35" s="1"/>
  <c r="M36" s="1"/>
  <c r="M33"/>
  <c r="M34" s="1"/>
  <c r="M31"/>
  <c r="M32" s="1"/>
  <c r="M30"/>
  <c r="E30"/>
  <c r="E28"/>
  <c r="M27"/>
  <c r="M26"/>
  <c r="M25"/>
  <c r="M24"/>
  <c r="M28" s="1"/>
  <c r="E23"/>
  <c r="M22"/>
  <c r="M21"/>
  <c r="M20"/>
  <c r="M19"/>
  <c r="M18"/>
  <c r="M23" s="1"/>
  <c r="M37" l="1"/>
  <c r="M46"/>
  <c r="M48" s="1"/>
  <c r="B53"/>
  <c r="D54"/>
  <c r="D55" s="1"/>
</calcChain>
</file>

<file path=xl/comments1.xml><?xml version="1.0" encoding="utf-8"?>
<comments xmlns="http://schemas.openxmlformats.org/spreadsheetml/2006/main">
  <authors>
    <author/>
  </authors>
  <commentList>
    <comment ref="E44" authorId="0">
      <text>
        <r>
          <rPr>
            <sz val="10"/>
            <rFont val="Arial"/>
            <family val="2"/>
            <charset val="204"/>
          </rPr>
          <t>С отпускными и премией</t>
        </r>
      </text>
    </comment>
  </commentList>
</comments>
</file>

<file path=xl/sharedStrings.xml><?xml version="1.0" encoding="utf-8"?>
<sst xmlns="http://schemas.openxmlformats.org/spreadsheetml/2006/main" count="109" uniqueCount="92">
  <si>
    <t>Унифицированная форма № Т-3
Утверждена постановлением Госкомстата
России от 05.01.2004 г. № 1</t>
  </si>
  <si>
    <t>Код</t>
  </si>
  <si>
    <t>Форма по ОКУД</t>
  </si>
  <si>
    <t>0301017</t>
  </si>
  <si>
    <t>Товарищество собственников жилья "Квартал"</t>
  </si>
  <si>
    <t>по ОКПО</t>
  </si>
  <si>
    <t>наименование организации</t>
  </si>
  <si>
    <t>Номер документа</t>
  </si>
  <si>
    <t>Дата
составления</t>
  </si>
  <si>
    <t>ШТАТНОЕ РАСПИСАНИЕ</t>
  </si>
  <si>
    <t>УТВЕРЖДЕНО</t>
  </si>
  <si>
    <t>на период   с 2015 год</t>
  </si>
  <si>
    <t>Приказом организации от  "___"__________ 20___ г. № _____</t>
  </si>
  <si>
    <t>наименование документа организации</t>
  </si>
  <si>
    <t>Штат в количестве _____единиц</t>
  </si>
  <si>
    <t>Структурное  подразделение</t>
  </si>
  <si>
    <t>Должность (специальность,
профессия), разряд, класс 
(категория) квалификации</t>
  </si>
  <si>
    <t>Количество
штатных
единиц</t>
  </si>
  <si>
    <t>Тарифная
ставка
(оклад) и
пр., руб.</t>
  </si>
  <si>
    <t>Надбавки, руб.</t>
  </si>
  <si>
    <t>Всего, руб
(гр.5 + гр.6 + гр.7 +гр.8) x гр.4</t>
  </si>
  <si>
    <t>Примечание</t>
  </si>
  <si>
    <t>наименование</t>
  </si>
  <si>
    <t>код</t>
  </si>
  <si>
    <t>Премия по итогам работы  ежемесячно</t>
  </si>
  <si>
    <t>Премия по итогам работы  ежегодно (от оклада) (месячная часть)</t>
  </si>
  <si>
    <t>За работу в ночное время (за работу с 22 до 6)</t>
  </si>
  <si>
    <t>За работу в праздничные дни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</si>
  <si>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</si>
  <si>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</si>
  <si>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</si>
  <si>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</si>
  <si>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</si>
  <si>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</si>
  <si>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</si>
  <si>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</si>
  <si>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</si>
  <si>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</si>
  <si>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Техническое обслуживание</t>
  </si>
  <si>
    <t>Паспортист</t>
  </si>
  <si>
    <t>Слесарь-сантехник</t>
  </si>
  <si>
    <t>Электрик</t>
  </si>
  <si>
    <t>Мастер аварийного ремонта</t>
  </si>
  <si>
    <t>Итого по подразделению</t>
  </si>
  <si>
    <t>АХР</t>
  </si>
  <si>
    <t>Секретарь-делопроизводитель</t>
  </si>
  <si>
    <t>Текущий ремонт</t>
  </si>
  <si>
    <t>Техник-электрик</t>
  </si>
  <si>
    <t>Разнорабочий</t>
  </si>
  <si>
    <t>Уборка лестниц</t>
  </si>
  <si>
    <t>Уборщица</t>
  </si>
  <si>
    <t>Уборка мусопроводов</t>
  </si>
  <si>
    <t>Мусоропроводчик</t>
  </si>
  <si>
    <t>Диспетчерская</t>
  </si>
  <si>
    <t>Диспетчер</t>
  </si>
  <si>
    <t>86 (рублей за час)</t>
  </si>
  <si>
    <t>Итого</t>
  </si>
  <si>
    <t>-</t>
  </si>
  <si>
    <t>Руководитель кадровой службы</t>
  </si>
  <si>
    <t>Председатель Правления</t>
  </si>
  <si>
    <t>должность</t>
  </si>
  <si>
    <t>личная подпись</t>
  </si>
  <si>
    <t>расшифровка  подписи</t>
  </si>
  <si>
    <t>Реестр постоянных договоров подряда с физическими лицами</t>
  </si>
  <si>
    <t>Наименование подразделения</t>
  </si>
  <si>
    <t>Краткие функциональные обязанности</t>
  </si>
  <si>
    <t>Количество договоров</t>
  </si>
  <si>
    <t>Ежемесячная стоимость договора</t>
  </si>
  <si>
    <t>Почасовая стоимость договора</t>
  </si>
  <si>
    <t>Увеличение стоимость договора при работе в праздничный день</t>
  </si>
  <si>
    <t>Консъерж-диспетчер</t>
  </si>
  <si>
    <t>Техническое обслуживание и ремонт</t>
  </si>
  <si>
    <t>Аварийное обслуживание</t>
  </si>
  <si>
    <t>Санитарное содержание территории</t>
  </si>
  <si>
    <t>Уборка снега/ работа садовника</t>
  </si>
  <si>
    <t>Консъержи</t>
  </si>
  <si>
    <t>Консъерж</t>
  </si>
  <si>
    <t>Административно-управленческие расходы</t>
  </si>
  <si>
    <t>Расчет квартплаты</t>
  </si>
  <si>
    <t>Расчет стоимости часа Консъержа</t>
  </si>
  <si>
    <t>руб</t>
  </si>
  <si>
    <t>кол-во часов в смене</t>
  </si>
  <si>
    <t>итого</t>
  </si>
  <si>
    <t>Базовая стоимость часа</t>
  </si>
  <si>
    <t>Доплата за ночные часы</t>
  </si>
  <si>
    <t>Годовая премия 5200</t>
  </si>
  <si>
    <t>Отпускные</t>
  </si>
  <si>
    <t>Итого стоимость смены</t>
  </si>
  <si>
    <t>Увеличение</t>
  </si>
  <si>
    <t>Стоимость смены после увеличения</t>
  </si>
  <si>
    <t>Количество рабочих часов по договору подряда</t>
  </si>
  <si>
    <t>Стоимость часа по договору подряда</t>
  </si>
</sst>
</file>

<file path=xl/styles.xml><?xml version="1.0" encoding="utf-8"?>
<styleSheet xmlns="http://schemas.openxmlformats.org/spreadsheetml/2006/main">
  <numFmts count="3">
    <numFmt numFmtId="164" formatCode="_-* #,##0.00\ _р_._-;\-* #,##0.00\ _р_._-;_-* \-??\ _р_._-;_-@_-"/>
    <numFmt numFmtId="165" formatCode="0.0"/>
    <numFmt numFmtId="166" formatCode="#,##0.00&quot;р.&quot;"/>
  </numFmts>
  <fonts count="13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6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8"/>
      <color theme="0"/>
      <name val="Arial"/>
      <family val="2"/>
      <charset val="204"/>
    </font>
    <font>
      <b/>
      <sz val="7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/>
    <xf numFmtId="0" fontId="2" fillId="0" borderId="0"/>
    <xf numFmtId="164" fontId="2" fillId="0" borderId="0"/>
    <xf numFmtId="0" fontId="2" fillId="0" borderId="0"/>
  </cellStyleXfs>
  <cellXfs count="86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4" fillId="0" borderId="0" xfId="2" applyFont="1" applyBorder="1" applyAlignment="1" applyProtection="1"/>
    <xf numFmtId="0" fontId="0" fillId="0" borderId="0" xfId="1" applyFont="1" applyBorder="1" applyAlignment="1"/>
    <xf numFmtId="0" fontId="0" fillId="0" borderId="2" xfId="1" applyFont="1" applyBorder="1" applyAlignment="1">
      <alignment horizontal="center"/>
    </xf>
    <xf numFmtId="0" fontId="0" fillId="0" borderId="0" xfId="1" applyFont="1" applyBorder="1" applyAlignment="1">
      <alignment horizontal="right"/>
    </xf>
    <xf numFmtId="0" fontId="0" fillId="0" borderId="3" xfId="1" applyFont="1" applyBorder="1" applyAlignment="1">
      <alignment horizontal="center"/>
    </xf>
    <xf numFmtId="0" fontId="0" fillId="0" borderId="4" xfId="1" applyFont="1" applyBorder="1" applyAlignment="1">
      <alignment horizontal="center"/>
    </xf>
    <xf numFmtId="0" fontId="0" fillId="0" borderId="5" xfId="1" applyFont="1" applyBorder="1" applyAlignment="1">
      <alignment horizontal="center"/>
    </xf>
    <xf numFmtId="0" fontId="5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top"/>
    </xf>
    <xf numFmtId="0" fontId="6" fillId="0" borderId="2" xfId="1" applyFont="1" applyBorder="1" applyAlignment="1">
      <alignment horizontal="center"/>
    </xf>
    <xf numFmtId="0" fontId="6" fillId="0" borderId="6" xfId="1" applyFont="1" applyBorder="1" applyAlignment="1">
      <alignment horizontal="center" wrapText="1"/>
    </xf>
    <xf numFmtId="0" fontId="0" fillId="0" borderId="0" xfId="1" applyFont="1" applyBorder="1" applyAlignment="1">
      <alignment horizontal="center" wrapText="1"/>
    </xf>
    <xf numFmtId="0" fontId="7" fillId="0" borderId="7" xfId="1" applyFont="1" applyBorder="1" applyAlignment="1">
      <alignment horizontal="center"/>
    </xf>
    <xf numFmtId="0" fontId="0" fillId="0" borderId="8" xfId="1" applyFont="1" applyBorder="1" applyAlignment="1">
      <alignment horizontal="center"/>
    </xf>
    <xf numFmtId="14" fontId="0" fillId="0" borderId="9" xfId="1" applyNumberFormat="1" applyFont="1" applyBorder="1" applyAlignment="1">
      <alignment horizontal="center"/>
    </xf>
    <xf numFmtId="0" fontId="0" fillId="0" borderId="0" xfId="1" applyFont="1" applyBorder="1" applyAlignment="1">
      <alignment horizontal="center"/>
    </xf>
    <xf numFmtId="0" fontId="0" fillId="0" borderId="0" xfId="1" applyFont="1" applyBorder="1" applyAlignment="1">
      <alignment horizontal="center"/>
    </xf>
    <xf numFmtId="0" fontId="6" fillId="0" borderId="4" xfId="1" applyFont="1" applyBorder="1" applyAlignment="1"/>
    <xf numFmtId="0" fontId="8" fillId="0" borderId="0" xfId="1" applyFont="1" applyBorder="1" applyAlignment="1"/>
    <xf numFmtId="0" fontId="6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164" fontId="4" fillId="0" borderId="11" xfId="2" applyFont="1" applyBorder="1" applyAlignment="1" applyProtection="1">
      <alignment horizont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0" fillId="0" borderId="15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3" fontId="6" fillId="0" borderId="10" xfId="1" applyNumberFormat="1" applyFont="1" applyBorder="1" applyAlignment="1">
      <alignment horizontal="center"/>
    </xf>
    <xf numFmtId="3" fontId="0" fillId="0" borderId="1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3" fontId="0" fillId="0" borderId="15" xfId="1" applyNumberFormat="1" applyFont="1" applyBorder="1" applyAlignment="1">
      <alignment horizontal="center"/>
    </xf>
    <xf numFmtId="3" fontId="0" fillId="0" borderId="10" xfId="1" applyNumberFormat="1" applyFont="1" applyBorder="1" applyAlignment="1">
      <alignment horizontal="center"/>
    </xf>
    <xf numFmtId="3" fontId="0" fillId="0" borderId="1" xfId="1" applyNumberFormat="1" applyFont="1" applyBorder="1" applyAlignment="1">
      <alignment horizontal="center"/>
    </xf>
    <xf numFmtId="3" fontId="6" fillId="0" borderId="16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3" fontId="3" fillId="0" borderId="10" xfId="1" applyNumberFormat="1" applyFont="1" applyBorder="1" applyAlignment="1">
      <alignment horizontal="center"/>
    </xf>
    <xf numFmtId="3" fontId="6" fillId="0" borderId="10" xfId="1" applyNumberFormat="1" applyFont="1" applyBorder="1" applyAlignment="1">
      <alignment horizontal="center"/>
    </xf>
    <xf numFmtId="3" fontId="3" fillId="0" borderId="16" xfId="1" applyNumberFormat="1" applyFont="1" applyBorder="1" applyAlignment="1">
      <alignment horizontal="center"/>
    </xf>
    <xf numFmtId="3" fontId="9" fillId="0" borderId="10" xfId="1" applyNumberFormat="1" applyFont="1" applyBorder="1" applyAlignment="1">
      <alignment horizontal="center"/>
    </xf>
    <xf numFmtId="3" fontId="1" fillId="0" borderId="1" xfId="1" applyNumberFormat="1" applyFont="1" applyBorder="1" applyAlignment="1">
      <alignment horizontal="center"/>
    </xf>
    <xf numFmtId="3" fontId="1" fillId="0" borderId="15" xfId="1" applyNumberFormat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6" fillId="0" borderId="0" xfId="1" applyFont="1" applyBorder="1" applyAlignment="1">
      <alignment horizontal="right"/>
    </xf>
    <xf numFmtId="165" fontId="3" fillId="0" borderId="10" xfId="1" applyNumberFormat="1" applyFont="1" applyBorder="1" applyAlignment="1">
      <alignment horizontal="center" vertical="center"/>
    </xf>
    <xf numFmtId="3" fontId="3" fillId="0" borderId="14" xfId="1" applyNumberFormat="1" applyFont="1" applyBorder="1" applyAlignment="1">
      <alignment horizontal="center" vertical="center"/>
    </xf>
    <xf numFmtId="3" fontId="3" fillId="0" borderId="10" xfId="1" applyNumberFormat="1" applyFont="1" applyBorder="1" applyAlignment="1">
      <alignment horizontal="center" vertical="center"/>
    </xf>
    <xf numFmtId="3" fontId="3" fillId="0" borderId="15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3" fontId="3" fillId="0" borderId="16" xfId="1" applyNumberFormat="1" applyFont="1" applyBorder="1" applyAlignment="1">
      <alignment horizontal="center" vertical="center"/>
    </xf>
    <xf numFmtId="3" fontId="3" fillId="0" borderId="10" xfId="1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right"/>
    </xf>
    <xf numFmtId="0" fontId="0" fillId="0" borderId="17" xfId="1" applyFont="1" applyBorder="1" applyAlignment="1">
      <alignment horizontal="center" wrapText="1"/>
    </xf>
    <xf numFmtId="0" fontId="3" fillId="0" borderId="10" xfId="1" applyFont="1" applyBorder="1" applyAlignment="1">
      <alignment horizontal="center"/>
    </xf>
    <xf numFmtId="0" fontId="3" fillId="0" borderId="10" xfId="1" applyFont="1" applyBorder="1" applyAlignment="1">
      <alignment horizontal="center" wrapText="1"/>
    </xf>
    <xf numFmtId="0" fontId="10" fillId="0" borderId="14" xfId="1" applyFont="1" applyBorder="1" applyAlignment="1">
      <alignment horizontal="center" wrapText="1"/>
    </xf>
    <xf numFmtId="0" fontId="3" fillId="0" borderId="14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1" fontId="0" fillId="0" borderId="1" xfId="1" applyNumberFormat="1" applyFont="1" applyBorder="1" applyAlignment="1">
      <alignment horizontal="center"/>
    </xf>
    <xf numFmtId="1" fontId="0" fillId="0" borderId="14" xfId="1" applyNumberFormat="1" applyFont="1" applyBorder="1" applyAlignment="1">
      <alignment horizontal="center"/>
    </xf>
    <xf numFmtId="3" fontId="3" fillId="0" borderId="14" xfId="1" applyNumberFormat="1" applyFont="1" applyBorder="1" applyAlignment="1">
      <alignment horizontal="center"/>
    </xf>
    <xf numFmtId="1" fontId="0" fillId="0" borderId="10" xfId="1" applyNumberFormat="1" applyFont="1" applyBorder="1" applyAlignment="1">
      <alignment horizontal="center"/>
    </xf>
    <xf numFmtId="2" fontId="6" fillId="0" borderId="14" xfId="1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6" fillId="0" borderId="10" xfId="1" applyFont="1" applyBorder="1" applyAlignment="1">
      <alignment horizontal="center" wrapText="1"/>
    </xf>
    <xf numFmtId="0" fontId="0" fillId="0" borderId="18" xfId="1" applyFont="1" applyBorder="1" applyAlignment="1">
      <alignment horizontal="center"/>
    </xf>
    <xf numFmtId="0" fontId="0" fillId="0" borderId="13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3" fontId="6" fillId="0" borderId="13" xfId="1" applyNumberFormat="1" applyFont="1" applyBorder="1" applyAlignment="1">
      <alignment horizontal="center"/>
    </xf>
    <xf numFmtId="164" fontId="11" fillId="0" borderId="0" xfId="2" applyFont="1" applyBorder="1" applyAlignment="1" applyProtection="1">
      <alignment horizontal="center"/>
    </xf>
    <xf numFmtId="3" fontId="4" fillId="0" borderId="0" xfId="2" applyNumberFormat="1" applyFont="1" applyBorder="1" applyAlignment="1" applyProtection="1">
      <alignment horizontal="center"/>
    </xf>
    <xf numFmtId="164" fontId="4" fillId="0" borderId="10" xfId="2" applyFont="1" applyBorder="1" applyAlignment="1" applyProtection="1"/>
    <xf numFmtId="166" fontId="4" fillId="0" borderId="10" xfId="2" applyNumberFormat="1" applyFont="1" applyBorder="1" applyAlignment="1" applyProtection="1"/>
    <xf numFmtId="2" fontId="4" fillId="0" borderId="10" xfId="2" applyNumberFormat="1" applyFont="1" applyBorder="1" applyAlignment="1" applyProtection="1"/>
    <xf numFmtId="164" fontId="4" fillId="0" borderId="10" xfId="2" applyFont="1" applyBorder="1" applyAlignment="1" applyProtection="1">
      <alignment horizontal="center"/>
    </xf>
    <xf numFmtId="166" fontId="12" fillId="0" borderId="10" xfId="2" applyNumberFormat="1" applyFont="1" applyBorder="1" applyAlignment="1" applyProtection="1"/>
  </cellXfs>
  <cellStyles count="4">
    <cellStyle name="Excel Built-in Excel Built-in Excel Built-in Normal" xfId="2"/>
    <cellStyle name="Excel Built-in Normal" xfId="3"/>
    <cellStyle name="Excel Built-in Normal 1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8"/>
  <sheetViews>
    <sheetView tabSelected="1" zoomScaleSheetLayoutView="100" workbookViewId="0">
      <selection activeCell="A29" sqref="A29:M29"/>
    </sheetView>
  </sheetViews>
  <sheetFormatPr defaultColWidth="9.5703125" defaultRowHeight="15"/>
  <cols>
    <col min="1" max="1" width="38" style="2" customWidth="1"/>
    <col min="2" max="2" width="9.5703125" style="2" customWidth="1"/>
    <col min="3" max="3" width="22.85546875" style="2" customWidth="1"/>
    <col min="4" max="4" width="9.5703125" style="2" customWidth="1"/>
    <col min="5" max="5" width="15.28515625" style="2" customWidth="1"/>
    <col min="6" max="8" width="9.5703125" style="2" customWidth="1"/>
    <col min="9" max="9" width="20.42578125" style="2" customWidth="1"/>
    <col min="10" max="11" width="9.5703125" style="2" hidden="1" customWidth="1"/>
    <col min="12" max="12" width="11" style="2" customWidth="1"/>
    <col min="13" max="13" width="13.140625" style="2" customWidth="1"/>
    <col min="14" max="256" width="9.5703125" style="2"/>
    <col min="257" max="257" width="38" style="2" customWidth="1"/>
    <col min="258" max="258" width="9.5703125" style="2" customWidth="1"/>
    <col min="259" max="259" width="22.85546875" style="2" customWidth="1"/>
    <col min="260" max="260" width="9.5703125" style="2" customWidth="1"/>
    <col min="261" max="261" width="15.28515625" style="2" customWidth="1"/>
    <col min="262" max="264" width="9.5703125" style="2" customWidth="1"/>
    <col min="265" max="265" width="20.42578125" style="2" customWidth="1"/>
    <col min="266" max="267" width="9.5703125" style="2" customWidth="1"/>
    <col min="268" max="268" width="11" style="2" customWidth="1"/>
    <col min="269" max="269" width="13.140625" style="2" customWidth="1"/>
    <col min="270" max="512" width="9.5703125" style="2"/>
    <col min="513" max="513" width="38" style="2" customWidth="1"/>
    <col min="514" max="514" width="9.5703125" style="2" customWidth="1"/>
    <col min="515" max="515" width="22.85546875" style="2" customWidth="1"/>
    <col min="516" max="516" width="9.5703125" style="2" customWidth="1"/>
    <col min="517" max="517" width="15.28515625" style="2" customWidth="1"/>
    <col min="518" max="520" width="9.5703125" style="2" customWidth="1"/>
    <col min="521" max="521" width="20.42578125" style="2" customWidth="1"/>
    <col min="522" max="523" width="9.5703125" style="2" customWidth="1"/>
    <col min="524" max="524" width="11" style="2" customWidth="1"/>
    <col min="525" max="525" width="13.140625" style="2" customWidth="1"/>
    <col min="526" max="768" width="9.5703125" style="2"/>
    <col min="769" max="769" width="38" style="2" customWidth="1"/>
    <col min="770" max="770" width="9.5703125" style="2" customWidth="1"/>
    <col min="771" max="771" width="22.85546875" style="2" customWidth="1"/>
    <col min="772" max="772" width="9.5703125" style="2" customWidth="1"/>
    <col min="773" max="773" width="15.28515625" style="2" customWidth="1"/>
    <col min="774" max="776" width="9.5703125" style="2" customWidth="1"/>
    <col min="777" max="777" width="20.42578125" style="2" customWidth="1"/>
    <col min="778" max="779" width="9.5703125" style="2" customWidth="1"/>
    <col min="780" max="780" width="11" style="2" customWidth="1"/>
    <col min="781" max="781" width="13.140625" style="2" customWidth="1"/>
    <col min="782" max="1024" width="9.5703125" style="2"/>
    <col min="1025" max="1025" width="38" style="2" customWidth="1"/>
    <col min="1026" max="1026" width="9.5703125" style="2" customWidth="1"/>
    <col min="1027" max="1027" width="22.85546875" style="2" customWidth="1"/>
    <col min="1028" max="1028" width="9.5703125" style="2" customWidth="1"/>
    <col min="1029" max="1029" width="15.28515625" style="2" customWidth="1"/>
    <col min="1030" max="1032" width="9.5703125" style="2" customWidth="1"/>
    <col min="1033" max="1033" width="20.42578125" style="2" customWidth="1"/>
    <col min="1034" max="1035" width="9.5703125" style="2" customWidth="1"/>
    <col min="1036" max="1036" width="11" style="2" customWidth="1"/>
    <col min="1037" max="1037" width="13.140625" style="2" customWidth="1"/>
    <col min="1038" max="1280" width="9.5703125" style="2"/>
    <col min="1281" max="1281" width="38" style="2" customWidth="1"/>
    <col min="1282" max="1282" width="9.5703125" style="2" customWidth="1"/>
    <col min="1283" max="1283" width="22.85546875" style="2" customWidth="1"/>
    <col min="1284" max="1284" width="9.5703125" style="2" customWidth="1"/>
    <col min="1285" max="1285" width="15.28515625" style="2" customWidth="1"/>
    <col min="1286" max="1288" width="9.5703125" style="2" customWidth="1"/>
    <col min="1289" max="1289" width="20.42578125" style="2" customWidth="1"/>
    <col min="1290" max="1291" width="9.5703125" style="2" customWidth="1"/>
    <col min="1292" max="1292" width="11" style="2" customWidth="1"/>
    <col min="1293" max="1293" width="13.140625" style="2" customWidth="1"/>
    <col min="1294" max="1536" width="9.5703125" style="2"/>
    <col min="1537" max="1537" width="38" style="2" customWidth="1"/>
    <col min="1538" max="1538" width="9.5703125" style="2" customWidth="1"/>
    <col min="1539" max="1539" width="22.85546875" style="2" customWidth="1"/>
    <col min="1540" max="1540" width="9.5703125" style="2" customWidth="1"/>
    <col min="1541" max="1541" width="15.28515625" style="2" customWidth="1"/>
    <col min="1542" max="1544" width="9.5703125" style="2" customWidth="1"/>
    <col min="1545" max="1545" width="20.42578125" style="2" customWidth="1"/>
    <col min="1546" max="1547" width="9.5703125" style="2" customWidth="1"/>
    <col min="1548" max="1548" width="11" style="2" customWidth="1"/>
    <col min="1549" max="1549" width="13.140625" style="2" customWidth="1"/>
    <col min="1550" max="1792" width="9.5703125" style="2"/>
    <col min="1793" max="1793" width="38" style="2" customWidth="1"/>
    <col min="1794" max="1794" width="9.5703125" style="2" customWidth="1"/>
    <col min="1795" max="1795" width="22.85546875" style="2" customWidth="1"/>
    <col min="1796" max="1796" width="9.5703125" style="2" customWidth="1"/>
    <col min="1797" max="1797" width="15.28515625" style="2" customWidth="1"/>
    <col min="1798" max="1800" width="9.5703125" style="2" customWidth="1"/>
    <col min="1801" max="1801" width="20.42578125" style="2" customWidth="1"/>
    <col min="1802" max="1803" width="9.5703125" style="2" customWidth="1"/>
    <col min="1804" max="1804" width="11" style="2" customWidth="1"/>
    <col min="1805" max="1805" width="13.140625" style="2" customWidth="1"/>
    <col min="1806" max="2048" width="9.5703125" style="2"/>
    <col min="2049" max="2049" width="38" style="2" customWidth="1"/>
    <col min="2050" max="2050" width="9.5703125" style="2" customWidth="1"/>
    <col min="2051" max="2051" width="22.85546875" style="2" customWidth="1"/>
    <col min="2052" max="2052" width="9.5703125" style="2" customWidth="1"/>
    <col min="2053" max="2053" width="15.28515625" style="2" customWidth="1"/>
    <col min="2054" max="2056" width="9.5703125" style="2" customWidth="1"/>
    <col min="2057" max="2057" width="20.42578125" style="2" customWidth="1"/>
    <col min="2058" max="2059" width="9.5703125" style="2" customWidth="1"/>
    <col min="2060" max="2060" width="11" style="2" customWidth="1"/>
    <col min="2061" max="2061" width="13.140625" style="2" customWidth="1"/>
    <col min="2062" max="2304" width="9.5703125" style="2"/>
    <col min="2305" max="2305" width="38" style="2" customWidth="1"/>
    <col min="2306" max="2306" width="9.5703125" style="2" customWidth="1"/>
    <col min="2307" max="2307" width="22.85546875" style="2" customWidth="1"/>
    <col min="2308" max="2308" width="9.5703125" style="2" customWidth="1"/>
    <col min="2309" max="2309" width="15.28515625" style="2" customWidth="1"/>
    <col min="2310" max="2312" width="9.5703125" style="2" customWidth="1"/>
    <col min="2313" max="2313" width="20.42578125" style="2" customWidth="1"/>
    <col min="2314" max="2315" width="9.5703125" style="2" customWidth="1"/>
    <col min="2316" max="2316" width="11" style="2" customWidth="1"/>
    <col min="2317" max="2317" width="13.140625" style="2" customWidth="1"/>
    <col min="2318" max="2560" width="9.5703125" style="2"/>
    <col min="2561" max="2561" width="38" style="2" customWidth="1"/>
    <col min="2562" max="2562" width="9.5703125" style="2" customWidth="1"/>
    <col min="2563" max="2563" width="22.85546875" style="2" customWidth="1"/>
    <col min="2564" max="2564" width="9.5703125" style="2" customWidth="1"/>
    <col min="2565" max="2565" width="15.28515625" style="2" customWidth="1"/>
    <col min="2566" max="2568" width="9.5703125" style="2" customWidth="1"/>
    <col min="2569" max="2569" width="20.42578125" style="2" customWidth="1"/>
    <col min="2570" max="2571" width="9.5703125" style="2" customWidth="1"/>
    <col min="2572" max="2572" width="11" style="2" customWidth="1"/>
    <col min="2573" max="2573" width="13.140625" style="2" customWidth="1"/>
    <col min="2574" max="2816" width="9.5703125" style="2"/>
    <col min="2817" max="2817" width="38" style="2" customWidth="1"/>
    <col min="2818" max="2818" width="9.5703125" style="2" customWidth="1"/>
    <col min="2819" max="2819" width="22.85546875" style="2" customWidth="1"/>
    <col min="2820" max="2820" width="9.5703125" style="2" customWidth="1"/>
    <col min="2821" max="2821" width="15.28515625" style="2" customWidth="1"/>
    <col min="2822" max="2824" width="9.5703125" style="2" customWidth="1"/>
    <col min="2825" max="2825" width="20.42578125" style="2" customWidth="1"/>
    <col min="2826" max="2827" width="9.5703125" style="2" customWidth="1"/>
    <col min="2828" max="2828" width="11" style="2" customWidth="1"/>
    <col min="2829" max="2829" width="13.140625" style="2" customWidth="1"/>
    <col min="2830" max="3072" width="9.5703125" style="2"/>
    <col min="3073" max="3073" width="38" style="2" customWidth="1"/>
    <col min="3074" max="3074" width="9.5703125" style="2" customWidth="1"/>
    <col min="3075" max="3075" width="22.85546875" style="2" customWidth="1"/>
    <col min="3076" max="3076" width="9.5703125" style="2" customWidth="1"/>
    <col min="3077" max="3077" width="15.28515625" style="2" customWidth="1"/>
    <col min="3078" max="3080" width="9.5703125" style="2" customWidth="1"/>
    <col min="3081" max="3081" width="20.42578125" style="2" customWidth="1"/>
    <col min="3082" max="3083" width="9.5703125" style="2" customWidth="1"/>
    <col min="3084" max="3084" width="11" style="2" customWidth="1"/>
    <col min="3085" max="3085" width="13.140625" style="2" customWidth="1"/>
    <col min="3086" max="3328" width="9.5703125" style="2"/>
    <col min="3329" max="3329" width="38" style="2" customWidth="1"/>
    <col min="3330" max="3330" width="9.5703125" style="2" customWidth="1"/>
    <col min="3331" max="3331" width="22.85546875" style="2" customWidth="1"/>
    <col min="3332" max="3332" width="9.5703125" style="2" customWidth="1"/>
    <col min="3333" max="3333" width="15.28515625" style="2" customWidth="1"/>
    <col min="3334" max="3336" width="9.5703125" style="2" customWidth="1"/>
    <col min="3337" max="3337" width="20.42578125" style="2" customWidth="1"/>
    <col min="3338" max="3339" width="9.5703125" style="2" customWidth="1"/>
    <col min="3340" max="3340" width="11" style="2" customWidth="1"/>
    <col min="3341" max="3341" width="13.140625" style="2" customWidth="1"/>
    <col min="3342" max="3584" width="9.5703125" style="2"/>
    <col min="3585" max="3585" width="38" style="2" customWidth="1"/>
    <col min="3586" max="3586" width="9.5703125" style="2" customWidth="1"/>
    <col min="3587" max="3587" width="22.85546875" style="2" customWidth="1"/>
    <col min="3588" max="3588" width="9.5703125" style="2" customWidth="1"/>
    <col min="3589" max="3589" width="15.28515625" style="2" customWidth="1"/>
    <col min="3590" max="3592" width="9.5703125" style="2" customWidth="1"/>
    <col min="3593" max="3593" width="20.42578125" style="2" customWidth="1"/>
    <col min="3594" max="3595" width="9.5703125" style="2" customWidth="1"/>
    <col min="3596" max="3596" width="11" style="2" customWidth="1"/>
    <col min="3597" max="3597" width="13.140625" style="2" customWidth="1"/>
    <col min="3598" max="3840" width="9.5703125" style="2"/>
    <col min="3841" max="3841" width="38" style="2" customWidth="1"/>
    <col min="3842" max="3842" width="9.5703125" style="2" customWidth="1"/>
    <col min="3843" max="3843" width="22.85546875" style="2" customWidth="1"/>
    <col min="3844" max="3844" width="9.5703125" style="2" customWidth="1"/>
    <col min="3845" max="3845" width="15.28515625" style="2" customWidth="1"/>
    <col min="3846" max="3848" width="9.5703125" style="2" customWidth="1"/>
    <col min="3849" max="3849" width="20.42578125" style="2" customWidth="1"/>
    <col min="3850" max="3851" width="9.5703125" style="2" customWidth="1"/>
    <col min="3852" max="3852" width="11" style="2" customWidth="1"/>
    <col min="3853" max="3853" width="13.140625" style="2" customWidth="1"/>
    <col min="3854" max="4096" width="9.5703125" style="2"/>
    <col min="4097" max="4097" width="38" style="2" customWidth="1"/>
    <col min="4098" max="4098" width="9.5703125" style="2" customWidth="1"/>
    <col min="4099" max="4099" width="22.85546875" style="2" customWidth="1"/>
    <col min="4100" max="4100" width="9.5703125" style="2" customWidth="1"/>
    <col min="4101" max="4101" width="15.28515625" style="2" customWidth="1"/>
    <col min="4102" max="4104" width="9.5703125" style="2" customWidth="1"/>
    <col min="4105" max="4105" width="20.42578125" style="2" customWidth="1"/>
    <col min="4106" max="4107" width="9.5703125" style="2" customWidth="1"/>
    <col min="4108" max="4108" width="11" style="2" customWidth="1"/>
    <col min="4109" max="4109" width="13.140625" style="2" customWidth="1"/>
    <col min="4110" max="4352" width="9.5703125" style="2"/>
    <col min="4353" max="4353" width="38" style="2" customWidth="1"/>
    <col min="4354" max="4354" width="9.5703125" style="2" customWidth="1"/>
    <col min="4355" max="4355" width="22.85546875" style="2" customWidth="1"/>
    <col min="4356" max="4356" width="9.5703125" style="2" customWidth="1"/>
    <col min="4357" max="4357" width="15.28515625" style="2" customWidth="1"/>
    <col min="4358" max="4360" width="9.5703125" style="2" customWidth="1"/>
    <col min="4361" max="4361" width="20.42578125" style="2" customWidth="1"/>
    <col min="4362" max="4363" width="9.5703125" style="2" customWidth="1"/>
    <col min="4364" max="4364" width="11" style="2" customWidth="1"/>
    <col min="4365" max="4365" width="13.140625" style="2" customWidth="1"/>
    <col min="4366" max="4608" width="9.5703125" style="2"/>
    <col min="4609" max="4609" width="38" style="2" customWidth="1"/>
    <col min="4610" max="4610" width="9.5703125" style="2" customWidth="1"/>
    <col min="4611" max="4611" width="22.85546875" style="2" customWidth="1"/>
    <col min="4612" max="4612" width="9.5703125" style="2" customWidth="1"/>
    <col min="4613" max="4613" width="15.28515625" style="2" customWidth="1"/>
    <col min="4614" max="4616" width="9.5703125" style="2" customWidth="1"/>
    <col min="4617" max="4617" width="20.42578125" style="2" customWidth="1"/>
    <col min="4618" max="4619" width="9.5703125" style="2" customWidth="1"/>
    <col min="4620" max="4620" width="11" style="2" customWidth="1"/>
    <col min="4621" max="4621" width="13.140625" style="2" customWidth="1"/>
    <col min="4622" max="4864" width="9.5703125" style="2"/>
    <col min="4865" max="4865" width="38" style="2" customWidth="1"/>
    <col min="4866" max="4866" width="9.5703125" style="2" customWidth="1"/>
    <col min="4867" max="4867" width="22.85546875" style="2" customWidth="1"/>
    <col min="4868" max="4868" width="9.5703125" style="2" customWidth="1"/>
    <col min="4869" max="4869" width="15.28515625" style="2" customWidth="1"/>
    <col min="4870" max="4872" width="9.5703125" style="2" customWidth="1"/>
    <col min="4873" max="4873" width="20.42578125" style="2" customWidth="1"/>
    <col min="4874" max="4875" width="9.5703125" style="2" customWidth="1"/>
    <col min="4876" max="4876" width="11" style="2" customWidth="1"/>
    <col min="4877" max="4877" width="13.140625" style="2" customWidth="1"/>
    <col min="4878" max="5120" width="9.5703125" style="2"/>
    <col min="5121" max="5121" width="38" style="2" customWidth="1"/>
    <col min="5122" max="5122" width="9.5703125" style="2" customWidth="1"/>
    <col min="5123" max="5123" width="22.85546875" style="2" customWidth="1"/>
    <col min="5124" max="5124" width="9.5703125" style="2" customWidth="1"/>
    <col min="5125" max="5125" width="15.28515625" style="2" customWidth="1"/>
    <col min="5126" max="5128" width="9.5703125" style="2" customWidth="1"/>
    <col min="5129" max="5129" width="20.42578125" style="2" customWidth="1"/>
    <col min="5130" max="5131" width="9.5703125" style="2" customWidth="1"/>
    <col min="5132" max="5132" width="11" style="2" customWidth="1"/>
    <col min="5133" max="5133" width="13.140625" style="2" customWidth="1"/>
    <col min="5134" max="5376" width="9.5703125" style="2"/>
    <col min="5377" max="5377" width="38" style="2" customWidth="1"/>
    <col min="5378" max="5378" width="9.5703125" style="2" customWidth="1"/>
    <col min="5379" max="5379" width="22.85546875" style="2" customWidth="1"/>
    <col min="5380" max="5380" width="9.5703125" style="2" customWidth="1"/>
    <col min="5381" max="5381" width="15.28515625" style="2" customWidth="1"/>
    <col min="5382" max="5384" width="9.5703125" style="2" customWidth="1"/>
    <col min="5385" max="5385" width="20.42578125" style="2" customWidth="1"/>
    <col min="5386" max="5387" width="9.5703125" style="2" customWidth="1"/>
    <col min="5388" max="5388" width="11" style="2" customWidth="1"/>
    <col min="5389" max="5389" width="13.140625" style="2" customWidth="1"/>
    <col min="5390" max="5632" width="9.5703125" style="2"/>
    <col min="5633" max="5633" width="38" style="2" customWidth="1"/>
    <col min="5634" max="5634" width="9.5703125" style="2" customWidth="1"/>
    <col min="5635" max="5635" width="22.85546875" style="2" customWidth="1"/>
    <col min="5636" max="5636" width="9.5703125" style="2" customWidth="1"/>
    <col min="5637" max="5637" width="15.28515625" style="2" customWidth="1"/>
    <col min="5638" max="5640" width="9.5703125" style="2" customWidth="1"/>
    <col min="5641" max="5641" width="20.42578125" style="2" customWidth="1"/>
    <col min="5642" max="5643" width="9.5703125" style="2" customWidth="1"/>
    <col min="5644" max="5644" width="11" style="2" customWidth="1"/>
    <col min="5645" max="5645" width="13.140625" style="2" customWidth="1"/>
    <col min="5646" max="5888" width="9.5703125" style="2"/>
    <col min="5889" max="5889" width="38" style="2" customWidth="1"/>
    <col min="5890" max="5890" width="9.5703125" style="2" customWidth="1"/>
    <col min="5891" max="5891" width="22.85546875" style="2" customWidth="1"/>
    <col min="5892" max="5892" width="9.5703125" style="2" customWidth="1"/>
    <col min="5893" max="5893" width="15.28515625" style="2" customWidth="1"/>
    <col min="5894" max="5896" width="9.5703125" style="2" customWidth="1"/>
    <col min="5897" max="5897" width="20.42578125" style="2" customWidth="1"/>
    <col min="5898" max="5899" width="9.5703125" style="2" customWidth="1"/>
    <col min="5900" max="5900" width="11" style="2" customWidth="1"/>
    <col min="5901" max="5901" width="13.140625" style="2" customWidth="1"/>
    <col min="5902" max="6144" width="9.5703125" style="2"/>
    <col min="6145" max="6145" width="38" style="2" customWidth="1"/>
    <col min="6146" max="6146" width="9.5703125" style="2" customWidth="1"/>
    <col min="6147" max="6147" width="22.85546875" style="2" customWidth="1"/>
    <col min="6148" max="6148" width="9.5703125" style="2" customWidth="1"/>
    <col min="6149" max="6149" width="15.28515625" style="2" customWidth="1"/>
    <col min="6150" max="6152" width="9.5703125" style="2" customWidth="1"/>
    <col min="6153" max="6153" width="20.42578125" style="2" customWidth="1"/>
    <col min="6154" max="6155" width="9.5703125" style="2" customWidth="1"/>
    <col min="6156" max="6156" width="11" style="2" customWidth="1"/>
    <col min="6157" max="6157" width="13.140625" style="2" customWidth="1"/>
    <col min="6158" max="6400" width="9.5703125" style="2"/>
    <col min="6401" max="6401" width="38" style="2" customWidth="1"/>
    <col min="6402" max="6402" width="9.5703125" style="2" customWidth="1"/>
    <col min="6403" max="6403" width="22.85546875" style="2" customWidth="1"/>
    <col min="6404" max="6404" width="9.5703125" style="2" customWidth="1"/>
    <col min="6405" max="6405" width="15.28515625" style="2" customWidth="1"/>
    <col min="6406" max="6408" width="9.5703125" style="2" customWidth="1"/>
    <col min="6409" max="6409" width="20.42578125" style="2" customWidth="1"/>
    <col min="6410" max="6411" width="9.5703125" style="2" customWidth="1"/>
    <col min="6412" max="6412" width="11" style="2" customWidth="1"/>
    <col min="6413" max="6413" width="13.140625" style="2" customWidth="1"/>
    <col min="6414" max="6656" width="9.5703125" style="2"/>
    <col min="6657" max="6657" width="38" style="2" customWidth="1"/>
    <col min="6658" max="6658" width="9.5703125" style="2" customWidth="1"/>
    <col min="6659" max="6659" width="22.85546875" style="2" customWidth="1"/>
    <col min="6660" max="6660" width="9.5703125" style="2" customWidth="1"/>
    <col min="6661" max="6661" width="15.28515625" style="2" customWidth="1"/>
    <col min="6662" max="6664" width="9.5703125" style="2" customWidth="1"/>
    <col min="6665" max="6665" width="20.42578125" style="2" customWidth="1"/>
    <col min="6666" max="6667" width="9.5703125" style="2" customWidth="1"/>
    <col min="6668" max="6668" width="11" style="2" customWidth="1"/>
    <col min="6669" max="6669" width="13.140625" style="2" customWidth="1"/>
    <col min="6670" max="6912" width="9.5703125" style="2"/>
    <col min="6913" max="6913" width="38" style="2" customWidth="1"/>
    <col min="6914" max="6914" width="9.5703125" style="2" customWidth="1"/>
    <col min="6915" max="6915" width="22.85546875" style="2" customWidth="1"/>
    <col min="6916" max="6916" width="9.5703125" style="2" customWidth="1"/>
    <col min="6917" max="6917" width="15.28515625" style="2" customWidth="1"/>
    <col min="6918" max="6920" width="9.5703125" style="2" customWidth="1"/>
    <col min="6921" max="6921" width="20.42578125" style="2" customWidth="1"/>
    <col min="6922" max="6923" width="9.5703125" style="2" customWidth="1"/>
    <col min="6924" max="6924" width="11" style="2" customWidth="1"/>
    <col min="6925" max="6925" width="13.140625" style="2" customWidth="1"/>
    <col min="6926" max="7168" width="9.5703125" style="2"/>
    <col min="7169" max="7169" width="38" style="2" customWidth="1"/>
    <col min="7170" max="7170" width="9.5703125" style="2" customWidth="1"/>
    <col min="7171" max="7171" width="22.85546875" style="2" customWidth="1"/>
    <col min="7172" max="7172" width="9.5703125" style="2" customWidth="1"/>
    <col min="7173" max="7173" width="15.28515625" style="2" customWidth="1"/>
    <col min="7174" max="7176" width="9.5703125" style="2" customWidth="1"/>
    <col min="7177" max="7177" width="20.42578125" style="2" customWidth="1"/>
    <col min="7178" max="7179" width="9.5703125" style="2" customWidth="1"/>
    <col min="7180" max="7180" width="11" style="2" customWidth="1"/>
    <col min="7181" max="7181" width="13.140625" style="2" customWidth="1"/>
    <col min="7182" max="7424" width="9.5703125" style="2"/>
    <col min="7425" max="7425" width="38" style="2" customWidth="1"/>
    <col min="7426" max="7426" width="9.5703125" style="2" customWidth="1"/>
    <col min="7427" max="7427" width="22.85546875" style="2" customWidth="1"/>
    <col min="7428" max="7428" width="9.5703125" style="2" customWidth="1"/>
    <col min="7429" max="7429" width="15.28515625" style="2" customWidth="1"/>
    <col min="7430" max="7432" width="9.5703125" style="2" customWidth="1"/>
    <col min="7433" max="7433" width="20.42578125" style="2" customWidth="1"/>
    <col min="7434" max="7435" width="9.5703125" style="2" customWidth="1"/>
    <col min="7436" max="7436" width="11" style="2" customWidth="1"/>
    <col min="7437" max="7437" width="13.140625" style="2" customWidth="1"/>
    <col min="7438" max="7680" width="9.5703125" style="2"/>
    <col min="7681" max="7681" width="38" style="2" customWidth="1"/>
    <col min="7682" max="7682" width="9.5703125" style="2" customWidth="1"/>
    <col min="7683" max="7683" width="22.85546875" style="2" customWidth="1"/>
    <col min="7684" max="7684" width="9.5703125" style="2" customWidth="1"/>
    <col min="7685" max="7685" width="15.28515625" style="2" customWidth="1"/>
    <col min="7686" max="7688" width="9.5703125" style="2" customWidth="1"/>
    <col min="7689" max="7689" width="20.42578125" style="2" customWidth="1"/>
    <col min="7690" max="7691" width="9.5703125" style="2" customWidth="1"/>
    <col min="7692" max="7692" width="11" style="2" customWidth="1"/>
    <col min="7693" max="7693" width="13.140625" style="2" customWidth="1"/>
    <col min="7694" max="7936" width="9.5703125" style="2"/>
    <col min="7937" max="7937" width="38" style="2" customWidth="1"/>
    <col min="7938" max="7938" width="9.5703125" style="2" customWidth="1"/>
    <col min="7939" max="7939" width="22.85546875" style="2" customWidth="1"/>
    <col min="7940" max="7940" width="9.5703125" style="2" customWidth="1"/>
    <col min="7941" max="7941" width="15.28515625" style="2" customWidth="1"/>
    <col min="7942" max="7944" width="9.5703125" style="2" customWidth="1"/>
    <col min="7945" max="7945" width="20.42578125" style="2" customWidth="1"/>
    <col min="7946" max="7947" width="9.5703125" style="2" customWidth="1"/>
    <col min="7948" max="7948" width="11" style="2" customWidth="1"/>
    <col min="7949" max="7949" width="13.140625" style="2" customWidth="1"/>
    <col min="7950" max="8192" width="9.5703125" style="2"/>
    <col min="8193" max="8193" width="38" style="2" customWidth="1"/>
    <col min="8194" max="8194" width="9.5703125" style="2" customWidth="1"/>
    <col min="8195" max="8195" width="22.85546875" style="2" customWidth="1"/>
    <col min="8196" max="8196" width="9.5703125" style="2" customWidth="1"/>
    <col min="8197" max="8197" width="15.28515625" style="2" customWidth="1"/>
    <col min="8198" max="8200" width="9.5703125" style="2" customWidth="1"/>
    <col min="8201" max="8201" width="20.42578125" style="2" customWidth="1"/>
    <col min="8202" max="8203" width="9.5703125" style="2" customWidth="1"/>
    <col min="8204" max="8204" width="11" style="2" customWidth="1"/>
    <col min="8205" max="8205" width="13.140625" style="2" customWidth="1"/>
    <col min="8206" max="8448" width="9.5703125" style="2"/>
    <col min="8449" max="8449" width="38" style="2" customWidth="1"/>
    <col min="8450" max="8450" width="9.5703125" style="2" customWidth="1"/>
    <col min="8451" max="8451" width="22.85546875" style="2" customWidth="1"/>
    <col min="8452" max="8452" width="9.5703125" style="2" customWidth="1"/>
    <col min="8453" max="8453" width="15.28515625" style="2" customWidth="1"/>
    <col min="8454" max="8456" width="9.5703125" style="2" customWidth="1"/>
    <col min="8457" max="8457" width="20.42578125" style="2" customWidth="1"/>
    <col min="8458" max="8459" width="9.5703125" style="2" customWidth="1"/>
    <col min="8460" max="8460" width="11" style="2" customWidth="1"/>
    <col min="8461" max="8461" width="13.140625" style="2" customWidth="1"/>
    <col min="8462" max="8704" width="9.5703125" style="2"/>
    <col min="8705" max="8705" width="38" style="2" customWidth="1"/>
    <col min="8706" max="8706" width="9.5703125" style="2" customWidth="1"/>
    <col min="8707" max="8707" width="22.85546875" style="2" customWidth="1"/>
    <col min="8708" max="8708" width="9.5703125" style="2" customWidth="1"/>
    <col min="8709" max="8709" width="15.28515625" style="2" customWidth="1"/>
    <col min="8710" max="8712" width="9.5703125" style="2" customWidth="1"/>
    <col min="8713" max="8713" width="20.42578125" style="2" customWidth="1"/>
    <col min="8714" max="8715" width="9.5703125" style="2" customWidth="1"/>
    <col min="8716" max="8716" width="11" style="2" customWidth="1"/>
    <col min="8717" max="8717" width="13.140625" style="2" customWidth="1"/>
    <col min="8718" max="8960" width="9.5703125" style="2"/>
    <col min="8961" max="8961" width="38" style="2" customWidth="1"/>
    <col min="8962" max="8962" width="9.5703125" style="2" customWidth="1"/>
    <col min="8963" max="8963" width="22.85546875" style="2" customWidth="1"/>
    <col min="8964" max="8964" width="9.5703125" style="2" customWidth="1"/>
    <col min="8965" max="8965" width="15.28515625" style="2" customWidth="1"/>
    <col min="8966" max="8968" width="9.5703125" style="2" customWidth="1"/>
    <col min="8969" max="8969" width="20.42578125" style="2" customWidth="1"/>
    <col min="8970" max="8971" width="9.5703125" style="2" customWidth="1"/>
    <col min="8972" max="8972" width="11" style="2" customWidth="1"/>
    <col min="8973" max="8973" width="13.140625" style="2" customWidth="1"/>
    <col min="8974" max="9216" width="9.5703125" style="2"/>
    <col min="9217" max="9217" width="38" style="2" customWidth="1"/>
    <col min="9218" max="9218" width="9.5703125" style="2" customWidth="1"/>
    <col min="9219" max="9219" width="22.85546875" style="2" customWidth="1"/>
    <col min="9220" max="9220" width="9.5703125" style="2" customWidth="1"/>
    <col min="9221" max="9221" width="15.28515625" style="2" customWidth="1"/>
    <col min="9222" max="9224" width="9.5703125" style="2" customWidth="1"/>
    <col min="9225" max="9225" width="20.42578125" style="2" customWidth="1"/>
    <col min="9226" max="9227" width="9.5703125" style="2" customWidth="1"/>
    <col min="9228" max="9228" width="11" style="2" customWidth="1"/>
    <col min="9229" max="9229" width="13.140625" style="2" customWidth="1"/>
    <col min="9230" max="9472" width="9.5703125" style="2"/>
    <col min="9473" max="9473" width="38" style="2" customWidth="1"/>
    <col min="9474" max="9474" width="9.5703125" style="2" customWidth="1"/>
    <col min="9475" max="9475" width="22.85546875" style="2" customWidth="1"/>
    <col min="9476" max="9476" width="9.5703125" style="2" customWidth="1"/>
    <col min="9477" max="9477" width="15.28515625" style="2" customWidth="1"/>
    <col min="9478" max="9480" width="9.5703125" style="2" customWidth="1"/>
    <col min="9481" max="9481" width="20.42578125" style="2" customWidth="1"/>
    <col min="9482" max="9483" width="9.5703125" style="2" customWidth="1"/>
    <col min="9484" max="9484" width="11" style="2" customWidth="1"/>
    <col min="9485" max="9485" width="13.140625" style="2" customWidth="1"/>
    <col min="9486" max="9728" width="9.5703125" style="2"/>
    <col min="9729" max="9729" width="38" style="2" customWidth="1"/>
    <col min="9730" max="9730" width="9.5703125" style="2" customWidth="1"/>
    <col min="9731" max="9731" width="22.85546875" style="2" customWidth="1"/>
    <col min="9732" max="9732" width="9.5703125" style="2" customWidth="1"/>
    <col min="9733" max="9733" width="15.28515625" style="2" customWidth="1"/>
    <col min="9734" max="9736" width="9.5703125" style="2" customWidth="1"/>
    <col min="9737" max="9737" width="20.42578125" style="2" customWidth="1"/>
    <col min="9738" max="9739" width="9.5703125" style="2" customWidth="1"/>
    <col min="9740" max="9740" width="11" style="2" customWidth="1"/>
    <col min="9741" max="9741" width="13.140625" style="2" customWidth="1"/>
    <col min="9742" max="9984" width="9.5703125" style="2"/>
    <col min="9985" max="9985" width="38" style="2" customWidth="1"/>
    <col min="9986" max="9986" width="9.5703125" style="2" customWidth="1"/>
    <col min="9987" max="9987" width="22.85546875" style="2" customWidth="1"/>
    <col min="9988" max="9988" width="9.5703125" style="2" customWidth="1"/>
    <col min="9989" max="9989" width="15.28515625" style="2" customWidth="1"/>
    <col min="9990" max="9992" width="9.5703125" style="2" customWidth="1"/>
    <col min="9993" max="9993" width="20.42578125" style="2" customWidth="1"/>
    <col min="9994" max="9995" width="9.5703125" style="2" customWidth="1"/>
    <col min="9996" max="9996" width="11" style="2" customWidth="1"/>
    <col min="9997" max="9997" width="13.140625" style="2" customWidth="1"/>
    <col min="9998" max="10240" width="9.5703125" style="2"/>
    <col min="10241" max="10241" width="38" style="2" customWidth="1"/>
    <col min="10242" max="10242" width="9.5703125" style="2" customWidth="1"/>
    <col min="10243" max="10243" width="22.85546875" style="2" customWidth="1"/>
    <col min="10244" max="10244" width="9.5703125" style="2" customWidth="1"/>
    <col min="10245" max="10245" width="15.28515625" style="2" customWidth="1"/>
    <col min="10246" max="10248" width="9.5703125" style="2" customWidth="1"/>
    <col min="10249" max="10249" width="20.42578125" style="2" customWidth="1"/>
    <col min="10250" max="10251" width="9.5703125" style="2" customWidth="1"/>
    <col min="10252" max="10252" width="11" style="2" customWidth="1"/>
    <col min="10253" max="10253" width="13.140625" style="2" customWidth="1"/>
    <col min="10254" max="10496" width="9.5703125" style="2"/>
    <col min="10497" max="10497" width="38" style="2" customWidth="1"/>
    <col min="10498" max="10498" width="9.5703125" style="2" customWidth="1"/>
    <col min="10499" max="10499" width="22.85546875" style="2" customWidth="1"/>
    <col min="10500" max="10500" width="9.5703125" style="2" customWidth="1"/>
    <col min="10501" max="10501" width="15.28515625" style="2" customWidth="1"/>
    <col min="10502" max="10504" width="9.5703125" style="2" customWidth="1"/>
    <col min="10505" max="10505" width="20.42578125" style="2" customWidth="1"/>
    <col min="10506" max="10507" width="9.5703125" style="2" customWidth="1"/>
    <col min="10508" max="10508" width="11" style="2" customWidth="1"/>
    <col min="10509" max="10509" width="13.140625" style="2" customWidth="1"/>
    <col min="10510" max="10752" width="9.5703125" style="2"/>
    <col min="10753" max="10753" width="38" style="2" customWidth="1"/>
    <col min="10754" max="10754" width="9.5703125" style="2" customWidth="1"/>
    <col min="10755" max="10755" width="22.85546875" style="2" customWidth="1"/>
    <col min="10756" max="10756" width="9.5703125" style="2" customWidth="1"/>
    <col min="10757" max="10757" width="15.28515625" style="2" customWidth="1"/>
    <col min="10758" max="10760" width="9.5703125" style="2" customWidth="1"/>
    <col min="10761" max="10761" width="20.42578125" style="2" customWidth="1"/>
    <col min="10762" max="10763" width="9.5703125" style="2" customWidth="1"/>
    <col min="10764" max="10764" width="11" style="2" customWidth="1"/>
    <col min="10765" max="10765" width="13.140625" style="2" customWidth="1"/>
    <col min="10766" max="11008" width="9.5703125" style="2"/>
    <col min="11009" max="11009" width="38" style="2" customWidth="1"/>
    <col min="11010" max="11010" width="9.5703125" style="2" customWidth="1"/>
    <col min="11011" max="11011" width="22.85546875" style="2" customWidth="1"/>
    <col min="11012" max="11012" width="9.5703125" style="2" customWidth="1"/>
    <col min="11013" max="11013" width="15.28515625" style="2" customWidth="1"/>
    <col min="11014" max="11016" width="9.5703125" style="2" customWidth="1"/>
    <col min="11017" max="11017" width="20.42578125" style="2" customWidth="1"/>
    <col min="11018" max="11019" width="9.5703125" style="2" customWidth="1"/>
    <col min="11020" max="11020" width="11" style="2" customWidth="1"/>
    <col min="11021" max="11021" width="13.140625" style="2" customWidth="1"/>
    <col min="11022" max="11264" width="9.5703125" style="2"/>
    <col min="11265" max="11265" width="38" style="2" customWidth="1"/>
    <col min="11266" max="11266" width="9.5703125" style="2" customWidth="1"/>
    <col min="11267" max="11267" width="22.85546875" style="2" customWidth="1"/>
    <col min="11268" max="11268" width="9.5703125" style="2" customWidth="1"/>
    <col min="11269" max="11269" width="15.28515625" style="2" customWidth="1"/>
    <col min="11270" max="11272" width="9.5703125" style="2" customWidth="1"/>
    <col min="11273" max="11273" width="20.42578125" style="2" customWidth="1"/>
    <col min="11274" max="11275" width="9.5703125" style="2" customWidth="1"/>
    <col min="11276" max="11276" width="11" style="2" customWidth="1"/>
    <col min="11277" max="11277" width="13.140625" style="2" customWidth="1"/>
    <col min="11278" max="11520" width="9.5703125" style="2"/>
    <col min="11521" max="11521" width="38" style="2" customWidth="1"/>
    <col min="11522" max="11522" width="9.5703125" style="2" customWidth="1"/>
    <col min="11523" max="11523" width="22.85546875" style="2" customWidth="1"/>
    <col min="11524" max="11524" width="9.5703125" style="2" customWidth="1"/>
    <col min="11525" max="11525" width="15.28515625" style="2" customWidth="1"/>
    <col min="11526" max="11528" width="9.5703125" style="2" customWidth="1"/>
    <col min="11529" max="11529" width="20.42578125" style="2" customWidth="1"/>
    <col min="11530" max="11531" width="9.5703125" style="2" customWidth="1"/>
    <col min="11532" max="11532" width="11" style="2" customWidth="1"/>
    <col min="11533" max="11533" width="13.140625" style="2" customWidth="1"/>
    <col min="11534" max="11776" width="9.5703125" style="2"/>
    <col min="11777" max="11777" width="38" style="2" customWidth="1"/>
    <col min="11778" max="11778" width="9.5703125" style="2" customWidth="1"/>
    <col min="11779" max="11779" width="22.85546875" style="2" customWidth="1"/>
    <col min="11780" max="11780" width="9.5703125" style="2" customWidth="1"/>
    <col min="11781" max="11781" width="15.28515625" style="2" customWidth="1"/>
    <col min="11782" max="11784" width="9.5703125" style="2" customWidth="1"/>
    <col min="11785" max="11785" width="20.42578125" style="2" customWidth="1"/>
    <col min="11786" max="11787" width="9.5703125" style="2" customWidth="1"/>
    <col min="11788" max="11788" width="11" style="2" customWidth="1"/>
    <col min="11789" max="11789" width="13.140625" style="2" customWidth="1"/>
    <col min="11790" max="12032" width="9.5703125" style="2"/>
    <col min="12033" max="12033" width="38" style="2" customWidth="1"/>
    <col min="12034" max="12034" width="9.5703125" style="2" customWidth="1"/>
    <col min="12035" max="12035" width="22.85546875" style="2" customWidth="1"/>
    <col min="12036" max="12036" width="9.5703125" style="2" customWidth="1"/>
    <col min="12037" max="12037" width="15.28515625" style="2" customWidth="1"/>
    <col min="12038" max="12040" width="9.5703125" style="2" customWidth="1"/>
    <col min="12041" max="12041" width="20.42578125" style="2" customWidth="1"/>
    <col min="12042" max="12043" width="9.5703125" style="2" customWidth="1"/>
    <col min="12044" max="12044" width="11" style="2" customWidth="1"/>
    <col min="12045" max="12045" width="13.140625" style="2" customWidth="1"/>
    <col min="12046" max="12288" width="9.5703125" style="2"/>
    <col min="12289" max="12289" width="38" style="2" customWidth="1"/>
    <col min="12290" max="12290" width="9.5703125" style="2" customWidth="1"/>
    <col min="12291" max="12291" width="22.85546875" style="2" customWidth="1"/>
    <col min="12292" max="12292" width="9.5703125" style="2" customWidth="1"/>
    <col min="12293" max="12293" width="15.28515625" style="2" customWidth="1"/>
    <col min="12294" max="12296" width="9.5703125" style="2" customWidth="1"/>
    <col min="12297" max="12297" width="20.42578125" style="2" customWidth="1"/>
    <col min="12298" max="12299" width="9.5703125" style="2" customWidth="1"/>
    <col min="12300" max="12300" width="11" style="2" customWidth="1"/>
    <col min="12301" max="12301" width="13.140625" style="2" customWidth="1"/>
    <col min="12302" max="12544" width="9.5703125" style="2"/>
    <col min="12545" max="12545" width="38" style="2" customWidth="1"/>
    <col min="12546" max="12546" width="9.5703125" style="2" customWidth="1"/>
    <col min="12547" max="12547" width="22.85546875" style="2" customWidth="1"/>
    <col min="12548" max="12548" width="9.5703125" style="2" customWidth="1"/>
    <col min="12549" max="12549" width="15.28515625" style="2" customWidth="1"/>
    <col min="12550" max="12552" width="9.5703125" style="2" customWidth="1"/>
    <col min="12553" max="12553" width="20.42578125" style="2" customWidth="1"/>
    <col min="12554" max="12555" width="9.5703125" style="2" customWidth="1"/>
    <col min="12556" max="12556" width="11" style="2" customWidth="1"/>
    <col min="12557" max="12557" width="13.140625" style="2" customWidth="1"/>
    <col min="12558" max="12800" width="9.5703125" style="2"/>
    <col min="12801" max="12801" width="38" style="2" customWidth="1"/>
    <col min="12802" max="12802" width="9.5703125" style="2" customWidth="1"/>
    <col min="12803" max="12803" width="22.85546875" style="2" customWidth="1"/>
    <col min="12804" max="12804" width="9.5703125" style="2" customWidth="1"/>
    <col min="12805" max="12805" width="15.28515625" style="2" customWidth="1"/>
    <col min="12806" max="12808" width="9.5703125" style="2" customWidth="1"/>
    <col min="12809" max="12809" width="20.42578125" style="2" customWidth="1"/>
    <col min="12810" max="12811" width="9.5703125" style="2" customWidth="1"/>
    <col min="12812" max="12812" width="11" style="2" customWidth="1"/>
    <col min="12813" max="12813" width="13.140625" style="2" customWidth="1"/>
    <col min="12814" max="13056" width="9.5703125" style="2"/>
    <col min="13057" max="13057" width="38" style="2" customWidth="1"/>
    <col min="13058" max="13058" width="9.5703125" style="2" customWidth="1"/>
    <col min="13059" max="13059" width="22.85546875" style="2" customWidth="1"/>
    <col min="13060" max="13060" width="9.5703125" style="2" customWidth="1"/>
    <col min="13061" max="13061" width="15.28515625" style="2" customWidth="1"/>
    <col min="13062" max="13064" width="9.5703125" style="2" customWidth="1"/>
    <col min="13065" max="13065" width="20.42578125" style="2" customWidth="1"/>
    <col min="13066" max="13067" width="9.5703125" style="2" customWidth="1"/>
    <col min="13068" max="13068" width="11" style="2" customWidth="1"/>
    <col min="13069" max="13069" width="13.140625" style="2" customWidth="1"/>
    <col min="13070" max="13312" width="9.5703125" style="2"/>
    <col min="13313" max="13313" width="38" style="2" customWidth="1"/>
    <col min="13314" max="13314" width="9.5703125" style="2" customWidth="1"/>
    <col min="13315" max="13315" width="22.85546875" style="2" customWidth="1"/>
    <col min="13316" max="13316" width="9.5703125" style="2" customWidth="1"/>
    <col min="13317" max="13317" width="15.28515625" style="2" customWidth="1"/>
    <col min="13318" max="13320" width="9.5703125" style="2" customWidth="1"/>
    <col min="13321" max="13321" width="20.42578125" style="2" customWidth="1"/>
    <col min="13322" max="13323" width="9.5703125" style="2" customWidth="1"/>
    <col min="13324" max="13324" width="11" style="2" customWidth="1"/>
    <col min="13325" max="13325" width="13.140625" style="2" customWidth="1"/>
    <col min="13326" max="13568" width="9.5703125" style="2"/>
    <col min="13569" max="13569" width="38" style="2" customWidth="1"/>
    <col min="13570" max="13570" width="9.5703125" style="2" customWidth="1"/>
    <col min="13571" max="13571" width="22.85546875" style="2" customWidth="1"/>
    <col min="13572" max="13572" width="9.5703125" style="2" customWidth="1"/>
    <col min="13573" max="13573" width="15.28515625" style="2" customWidth="1"/>
    <col min="13574" max="13576" width="9.5703125" style="2" customWidth="1"/>
    <col min="13577" max="13577" width="20.42578125" style="2" customWidth="1"/>
    <col min="13578" max="13579" width="9.5703125" style="2" customWidth="1"/>
    <col min="13580" max="13580" width="11" style="2" customWidth="1"/>
    <col min="13581" max="13581" width="13.140625" style="2" customWidth="1"/>
    <col min="13582" max="13824" width="9.5703125" style="2"/>
    <col min="13825" max="13825" width="38" style="2" customWidth="1"/>
    <col min="13826" max="13826" width="9.5703125" style="2" customWidth="1"/>
    <col min="13827" max="13827" width="22.85546875" style="2" customWidth="1"/>
    <col min="13828" max="13828" width="9.5703125" style="2" customWidth="1"/>
    <col min="13829" max="13829" width="15.28515625" style="2" customWidth="1"/>
    <col min="13830" max="13832" width="9.5703125" style="2" customWidth="1"/>
    <col min="13833" max="13833" width="20.42578125" style="2" customWidth="1"/>
    <col min="13834" max="13835" width="9.5703125" style="2" customWidth="1"/>
    <col min="13836" max="13836" width="11" style="2" customWidth="1"/>
    <col min="13837" max="13837" width="13.140625" style="2" customWidth="1"/>
    <col min="13838" max="14080" width="9.5703125" style="2"/>
    <col min="14081" max="14081" width="38" style="2" customWidth="1"/>
    <col min="14082" max="14082" width="9.5703125" style="2" customWidth="1"/>
    <col min="14083" max="14083" width="22.85546875" style="2" customWidth="1"/>
    <col min="14084" max="14084" width="9.5703125" style="2" customWidth="1"/>
    <col min="14085" max="14085" width="15.28515625" style="2" customWidth="1"/>
    <col min="14086" max="14088" width="9.5703125" style="2" customWidth="1"/>
    <col min="14089" max="14089" width="20.42578125" style="2" customWidth="1"/>
    <col min="14090" max="14091" width="9.5703125" style="2" customWidth="1"/>
    <col min="14092" max="14092" width="11" style="2" customWidth="1"/>
    <col min="14093" max="14093" width="13.140625" style="2" customWidth="1"/>
    <col min="14094" max="14336" width="9.5703125" style="2"/>
    <col min="14337" max="14337" width="38" style="2" customWidth="1"/>
    <col min="14338" max="14338" width="9.5703125" style="2" customWidth="1"/>
    <col min="14339" max="14339" width="22.85546875" style="2" customWidth="1"/>
    <col min="14340" max="14340" width="9.5703125" style="2" customWidth="1"/>
    <col min="14341" max="14341" width="15.28515625" style="2" customWidth="1"/>
    <col min="14342" max="14344" width="9.5703125" style="2" customWidth="1"/>
    <col min="14345" max="14345" width="20.42578125" style="2" customWidth="1"/>
    <col min="14346" max="14347" width="9.5703125" style="2" customWidth="1"/>
    <col min="14348" max="14348" width="11" style="2" customWidth="1"/>
    <col min="14349" max="14349" width="13.140625" style="2" customWidth="1"/>
    <col min="14350" max="14592" width="9.5703125" style="2"/>
    <col min="14593" max="14593" width="38" style="2" customWidth="1"/>
    <col min="14594" max="14594" width="9.5703125" style="2" customWidth="1"/>
    <col min="14595" max="14595" width="22.85546875" style="2" customWidth="1"/>
    <col min="14596" max="14596" width="9.5703125" style="2" customWidth="1"/>
    <col min="14597" max="14597" width="15.28515625" style="2" customWidth="1"/>
    <col min="14598" max="14600" width="9.5703125" style="2" customWidth="1"/>
    <col min="14601" max="14601" width="20.42578125" style="2" customWidth="1"/>
    <col min="14602" max="14603" width="9.5703125" style="2" customWidth="1"/>
    <col min="14604" max="14604" width="11" style="2" customWidth="1"/>
    <col min="14605" max="14605" width="13.140625" style="2" customWidth="1"/>
    <col min="14606" max="14848" width="9.5703125" style="2"/>
    <col min="14849" max="14849" width="38" style="2" customWidth="1"/>
    <col min="14850" max="14850" width="9.5703125" style="2" customWidth="1"/>
    <col min="14851" max="14851" width="22.85546875" style="2" customWidth="1"/>
    <col min="14852" max="14852" width="9.5703125" style="2" customWidth="1"/>
    <col min="14853" max="14853" width="15.28515625" style="2" customWidth="1"/>
    <col min="14854" max="14856" width="9.5703125" style="2" customWidth="1"/>
    <col min="14857" max="14857" width="20.42578125" style="2" customWidth="1"/>
    <col min="14858" max="14859" width="9.5703125" style="2" customWidth="1"/>
    <col min="14860" max="14860" width="11" style="2" customWidth="1"/>
    <col min="14861" max="14861" width="13.140625" style="2" customWidth="1"/>
    <col min="14862" max="15104" width="9.5703125" style="2"/>
    <col min="15105" max="15105" width="38" style="2" customWidth="1"/>
    <col min="15106" max="15106" width="9.5703125" style="2" customWidth="1"/>
    <col min="15107" max="15107" width="22.85546875" style="2" customWidth="1"/>
    <col min="15108" max="15108" width="9.5703125" style="2" customWidth="1"/>
    <col min="15109" max="15109" width="15.28515625" style="2" customWidth="1"/>
    <col min="15110" max="15112" width="9.5703125" style="2" customWidth="1"/>
    <col min="15113" max="15113" width="20.42578125" style="2" customWidth="1"/>
    <col min="15114" max="15115" width="9.5703125" style="2" customWidth="1"/>
    <col min="15116" max="15116" width="11" style="2" customWidth="1"/>
    <col min="15117" max="15117" width="13.140625" style="2" customWidth="1"/>
    <col min="15118" max="15360" width="9.5703125" style="2"/>
    <col min="15361" max="15361" width="38" style="2" customWidth="1"/>
    <col min="15362" max="15362" width="9.5703125" style="2" customWidth="1"/>
    <col min="15363" max="15363" width="22.85546875" style="2" customWidth="1"/>
    <col min="15364" max="15364" width="9.5703125" style="2" customWidth="1"/>
    <col min="15365" max="15365" width="15.28515625" style="2" customWidth="1"/>
    <col min="15366" max="15368" width="9.5703125" style="2" customWidth="1"/>
    <col min="15369" max="15369" width="20.42578125" style="2" customWidth="1"/>
    <col min="15370" max="15371" width="9.5703125" style="2" customWidth="1"/>
    <col min="15372" max="15372" width="11" style="2" customWidth="1"/>
    <col min="15373" max="15373" width="13.140625" style="2" customWidth="1"/>
    <col min="15374" max="15616" width="9.5703125" style="2"/>
    <col min="15617" max="15617" width="38" style="2" customWidth="1"/>
    <col min="15618" max="15618" width="9.5703125" style="2" customWidth="1"/>
    <col min="15619" max="15619" width="22.85546875" style="2" customWidth="1"/>
    <col min="15620" max="15620" width="9.5703125" style="2" customWidth="1"/>
    <col min="15621" max="15621" width="15.28515625" style="2" customWidth="1"/>
    <col min="15622" max="15624" width="9.5703125" style="2" customWidth="1"/>
    <col min="15625" max="15625" width="20.42578125" style="2" customWidth="1"/>
    <col min="15626" max="15627" width="9.5703125" style="2" customWidth="1"/>
    <col min="15628" max="15628" width="11" style="2" customWidth="1"/>
    <col min="15629" max="15629" width="13.140625" style="2" customWidth="1"/>
    <col min="15630" max="15872" width="9.5703125" style="2"/>
    <col min="15873" max="15873" width="38" style="2" customWidth="1"/>
    <col min="15874" max="15874" width="9.5703125" style="2" customWidth="1"/>
    <col min="15875" max="15875" width="22.85546875" style="2" customWidth="1"/>
    <col min="15876" max="15876" width="9.5703125" style="2" customWidth="1"/>
    <col min="15877" max="15877" width="15.28515625" style="2" customWidth="1"/>
    <col min="15878" max="15880" width="9.5703125" style="2" customWidth="1"/>
    <col min="15881" max="15881" width="20.42578125" style="2" customWidth="1"/>
    <col min="15882" max="15883" width="9.5703125" style="2" customWidth="1"/>
    <col min="15884" max="15884" width="11" style="2" customWidth="1"/>
    <col min="15885" max="15885" width="13.140625" style="2" customWidth="1"/>
    <col min="15886" max="16128" width="9.5703125" style="2"/>
    <col min="16129" max="16129" width="38" style="2" customWidth="1"/>
    <col min="16130" max="16130" width="9.5703125" style="2" customWidth="1"/>
    <col min="16131" max="16131" width="22.85546875" style="2" customWidth="1"/>
    <col min="16132" max="16132" width="9.5703125" style="2" customWidth="1"/>
    <col min="16133" max="16133" width="15.28515625" style="2" customWidth="1"/>
    <col min="16134" max="16136" width="9.5703125" style="2" customWidth="1"/>
    <col min="16137" max="16137" width="20.42578125" style="2" customWidth="1"/>
    <col min="16138" max="16139" width="9.5703125" style="2" customWidth="1"/>
    <col min="16140" max="16140" width="11" style="2" customWidth="1"/>
    <col min="16141" max="16141" width="13.140625" style="2" customWidth="1"/>
    <col min="16142" max="16384" width="9.5703125" style="2"/>
  </cols>
  <sheetData>
    <row r="1" spans="1:15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5" ht="15.7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1</v>
      </c>
    </row>
    <row r="4" spans="1: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5" t="s">
        <v>2</v>
      </c>
      <c r="N4" s="6" t="s">
        <v>3</v>
      </c>
    </row>
    <row r="5" spans="1:15" ht="15.75" thickBot="1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5" t="s">
        <v>5</v>
      </c>
      <c r="N5" s="8"/>
    </row>
    <row r="6" spans="1:15">
      <c r="A6" s="9" t="s">
        <v>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10"/>
    </row>
    <row r="7" spans="1: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35.25" customHeight="1" thickBot="1">
      <c r="A8" s="3"/>
      <c r="B8" s="3"/>
      <c r="C8" s="3"/>
      <c r="D8" s="3"/>
      <c r="E8" s="11" t="s">
        <v>7</v>
      </c>
      <c r="F8" s="12" t="s">
        <v>8</v>
      </c>
      <c r="G8" s="12"/>
      <c r="H8" s="13"/>
      <c r="I8" s="13"/>
      <c r="J8" s="3"/>
      <c r="K8" s="3"/>
      <c r="L8" s="3"/>
      <c r="M8" s="3"/>
      <c r="N8" s="3"/>
    </row>
    <row r="9" spans="1:15" ht="15" customHeight="1" thickBot="1">
      <c r="A9" s="14" t="s">
        <v>9</v>
      </c>
      <c r="B9" s="14"/>
      <c r="C9" s="14"/>
      <c r="D9" s="14"/>
      <c r="E9" s="15">
        <v>1</v>
      </c>
      <c r="F9" s="16"/>
      <c r="G9" s="16"/>
      <c r="H9" s="17"/>
      <c r="I9" s="17"/>
      <c r="J9" s="3"/>
      <c r="K9" s="3" t="s">
        <v>10</v>
      </c>
      <c r="L9" s="3"/>
      <c r="M9" s="3"/>
      <c r="N9" s="3"/>
    </row>
    <row r="10" spans="1:15" ht="15" customHeight="1">
      <c r="A10" s="18" t="s">
        <v>11</v>
      </c>
      <c r="B10" s="18"/>
      <c r="C10" s="18"/>
      <c r="D10" s="18"/>
      <c r="E10" s="17"/>
      <c r="F10" s="3"/>
      <c r="G10" s="3"/>
      <c r="H10" s="3"/>
      <c r="I10" s="3"/>
      <c r="J10" s="19" t="s">
        <v>12</v>
      </c>
      <c r="L10" s="19"/>
      <c r="M10" s="3"/>
      <c r="N10" s="3"/>
    </row>
    <row r="11" spans="1:15">
      <c r="A11" s="3"/>
      <c r="B11" s="3"/>
      <c r="C11" s="3"/>
      <c r="D11" s="3"/>
      <c r="E11" s="3"/>
      <c r="F11" s="3"/>
      <c r="G11" s="3"/>
      <c r="H11" s="3"/>
      <c r="I11" s="3"/>
      <c r="J11" s="3"/>
      <c r="K11" s="20" t="s">
        <v>13</v>
      </c>
      <c r="L11" s="3"/>
      <c r="M11" s="3"/>
      <c r="N11" s="3"/>
    </row>
    <row r="12" spans="1:15">
      <c r="A12" s="3"/>
      <c r="B12" s="3"/>
      <c r="C12" s="3"/>
      <c r="D12" s="3"/>
      <c r="E12" s="3"/>
      <c r="F12" s="3"/>
      <c r="G12" s="3"/>
      <c r="H12" s="3"/>
      <c r="I12" s="3"/>
      <c r="J12" s="3"/>
      <c r="K12" s="3" t="s">
        <v>14</v>
      </c>
      <c r="L12" s="3"/>
      <c r="M12" s="3"/>
      <c r="N12" s="3"/>
    </row>
    <row r="14" spans="1: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5" ht="14.85" customHeight="1">
      <c r="A15" s="21" t="s">
        <v>15</v>
      </c>
      <c r="B15" s="21"/>
      <c r="C15" s="22" t="s">
        <v>16</v>
      </c>
      <c r="D15" s="22" t="s">
        <v>17</v>
      </c>
      <c r="E15" s="22" t="s">
        <v>18</v>
      </c>
      <c r="F15" s="21" t="s">
        <v>19</v>
      </c>
      <c r="G15" s="21"/>
      <c r="H15" s="21"/>
      <c r="I15" s="21"/>
      <c r="J15" s="21"/>
      <c r="K15" s="21"/>
      <c r="L15" s="21"/>
      <c r="M15" s="22" t="s">
        <v>20</v>
      </c>
      <c r="N15" s="21" t="s">
        <v>21</v>
      </c>
      <c r="O15" s="23"/>
    </row>
    <row r="16" spans="1:15" ht="33.75" customHeight="1">
      <c r="A16" s="24" t="s">
        <v>22</v>
      </c>
      <c r="B16" s="25" t="s">
        <v>23</v>
      </c>
      <c r="C16" s="22"/>
      <c r="D16" s="22"/>
      <c r="E16" s="22"/>
      <c r="F16" s="22" t="s">
        <v>24</v>
      </c>
      <c r="G16" s="22"/>
      <c r="H16" s="22" t="s">
        <v>25</v>
      </c>
      <c r="I16" s="22"/>
      <c r="J16" s="22" t="s">
        <v>26</v>
      </c>
      <c r="K16" s="22"/>
      <c r="L16" s="26" t="s">
        <v>27</v>
      </c>
      <c r="M16" s="22"/>
      <c r="N16" s="21"/>
      <c r="O16" s="23"/>
    </row>
    <row r="17" spans="1:14">
      <c r="A17" s="27" t="s">
        <v>28</v>
      </c>
      <c r="B17" s="28" t="s">
        <v>29</v>
      </c>
      <c r="C17" s="27" t="s">
        <v>30</v>
      </c>
      <c r="D17" s="27" t="s">
        <v>31</v>
      </c>
      <c r="E17" s="27" t="s">
        <v>32</v>
      </c>
      <c r="F17" s="29" t="s">
        <v>33</v>
      </c>
      <c r="G17" s="29"/>
      <c r="H17" s="30"/>
      <c r="I17" s="30">
        <v>7</v>
      </c>
      <c r="J17" s="29" t="s">
        <v>34</v>
      </c>
      <c r="K17" s="31"/>
      <c r="L17" s="32" t="s">
        <v>35</v>
      </c>
      <c r="M17" s="27" t="s">
        <v>36</v>
      </c>
      <c r="N17" s="27" t="s">
        <v>37</v>
      </c>
    </row>
    <row r="18" spans="1:14">
      <c r="A18" s="27" t="s">
        <v>38</v>
      </c>
      <c r="B18" s="28">
        <v>1</v>
      </c>
      <c r="C18" s="27"/>
      <c r="D18" s="27">
        <v>1</v>
      </c>
      <c r="E18" s="33"/>
      <c r="F18" s="34"/>
      <c r="G18" s="35"/>
      <c r="H18" s="34"/>
      <c r="I18" s="36"/>
      <c r="J18" s="37"/>
      <c r="K18" s="38"/>
      <c r="L18" s="39"/>
      <c r="M18" s="33">
        <f>E18+G18+I18</f>
        <v>0</v>
      </c>
      <c r="N18" s="28"/>
    </row>
    <row r="19" spans="1:14" hidden="1">
      <c r="A19" s="27" t="s">
        <v>38</v>
      </c>
      <c r="B19" s="28">
        <v>1</v>
      </c>
      <c r="C19" s="27" t="s">
        <v>39</v>
      </c>
      <c r="D19" s="27">
        <v>1</v>
      </c>
      <c r="E19" s="33"/>
      <c r="F19" s="34"/>
      <c r="G19" s="35"/>
      <c r="H19" s="34"/>
      <c r="I19" s="36"/>
      <c r="J19" s="37"/>
      <c r="K19" s="38"/>
      <c r="L19" s="39"/>
      <c r="M19" s="33">
        <f>(E19+G19+I19)*D19</f>
        <v>0</v>
      </c>
      <c r="N19" s="28"/>
    </row>
    <row r="20" spans="1:14">
      <c r="A20" s="27" t="s">
        <v>38</v>
      </c>
      <c r="B20" s="28">
        <v>1</v>
      </c>
      <c r="C20" s="27" t="s">
        <v>40</v>
      </c>
      <c r="D20" s="27">
        <v>1</v>
      </c>
      <c r="E20" s="33">
        <v>40000</v>
      </c>
      <c r="F20" s="34"/>
      <c r="G20" s="35"/>
      <c r="H20" s="34"/>
      <c r="I20" s="36"/>
      <c r="J20" s="34"/>
      <c r="K20" s="36"/>
      <c r="L20" s="39"/>
      <c r="M20" s="33">
        <f>(E20+G20+I20)*D20</f>
        <v>40000</v>
      </c>
      <c r="N20" s="28"/>
    </row>
    <row r="21" spans="1:14">
      <c r="A21" s="27" t="s">
        <v>38</v>
      </c>
      <c r="B21" s="28">
        <v>1</v>
      </c>
      <c r="C21" s="27" t="s">
        <v>41</v>
      </c>
      <c r="D21" s="27">
        <v>1</v>
      </c>
      <c r="E21" s="33">
        <v>35000</v>
      </c>
      <c r="F21" s="34"/>
      <c r="G21" s="35"/>
      <c r="H21" s="34"/>
      <c r="I21" s="36"/>
      <c r="J21" s="34"/>
      <c r="K21" s="36"/>
      <c r="L21" s="39"/>
      <c r="M21" s="33">
        <f>E21+G21+I21</f>
        <v>35000</v>
      </c>
      <c r="N21" s="28"/>
    </row>
    <row r="22" spans="1:14">
      <c r="A22" s="27" t="s">
        <v>38</v>
      </c>
      <c r="B22" s="28">
        <v>1</v>
      </c>
      <c r="C22" s="28" t="s">
        <v>42</v>
      </c>
      <c r="D22" s="27">
        <v>1</v>
      </c>
      <c r="E22" s="33">
        <v>30000</v>
      </c>
      <c r="F22" s="34"/>
      <c r="G22" s="35"/>
      <c r="H22" s="36"/>
      <c r="I22" s="36"/>
      <c r="J22" s="34"/>
      <c r="K22" s="36"/>
      <c r="L22" s="39"/>
      <c r="M22" s="33">
        <f>E22</f>
        <v>30000</v>
      </c>
      <c r="N22" s="28"/>
    </row>
    <row r="23" spans="1:14" ht="15" customHeight="1">
      <c r="A23" s="40" t="s">
        <v>43</v>
      </c>
      <c r="B23" s="41"/>
      <c r="C23" s="42"/>
      <c r="D23" s="43">
        <v>4</v>
      </c>
      <c r="E23" s="44">
        <f>SUM(E18:E22)</f>
        <v>105000</v>
      </c>
      <c r="F23" s="45"/>
      <c r="G23" s="45"/>
      <c r="H23" s="36"/>
      <c r="I23" s="36"/>
      <c r="J23" s="37"/>
      <c r="K23" s="38"/>
      <c r="L23" s="46"/>
      <c r="M23" s="44">
        <f>SUM(M18:M22)</f>
        <v>105000</v>
      </c>
      <c r="N23" s="28"/>
    </row>
    <row r="24" spans="1:14" ht="15" customHeight="1">
      <c r="A24" s="27" t="s">
        <v>44</v>
      </c>
      <c r="B24" s="28">
        <v>2</v>
      </c>
      <c r="C24" s="27" t="s">
        <v>45</v>
      </c>
      <c r="D24" s="27">
        <v>1</v>
      </c>
      <c r="E24" s="35">
        <v>34000</v>
      </c>
      <c r="F24" s="34"/>
      <c r="G24" s="35"/>
      <c r="H24" s="34"/>
      <c r="I24" s="36"/>
      <c r="J24" s="37"/>
      <c r="K24" s="38"/>
      <c r="L24" s="39"/>
      <c r="M24" s="35">
        <f>(E24+G24+I24)*D24</f>
        <v>34000</v>
      </c>
      <c r="N24" s="28"/>
    </row>
    <row r="25" spans="1:14" hidden="1">
      <c r="A25" s="27" t="s">
        <v>46</v>
      </c>
      <c r="B25" s="28">
        <v>2</v>
      </c>
      <c r="C25" s="27" t="s">
        <v>40</v>
      </c>
      <c r="D25" s="27">
        <v>1</v>
      </c>
      <c r="E25" s="33"/>
      <c r="F25" s="34"/>
      <c r="G25" s="35"/>
      <c r="H25" s="34"/>
      <c r="I25" s="36"/>
      <c r="J25" s="34"/>
      <c r="K25" s="36"/>
      <c r="L25" s="39"/>
      <c r="M25" s="33">
        <f>(E25+G25+I25)*D25</f>
        <v>0</v>
      </c>
      <c r="N25" s="28"/>
    </row>
    <row r="26" spans="1:14" hidden="1">
      <c r="A26" s="27" t="s">
        <v>46</v>
      </c>
      <c r="B26" s="28">
        <v>2</v>
      </c>
      <c r="C26" s="27" t="s">
        <v>47</v>
      </c>
      <c r="D26" s="27">
        <v>1</v>
      </c>
      <c r="E26" s="33"/>
      <c r="F26" s="34"/>
      <c r="G26" s="35"/>
      <c r="H26" s="34"/>
      <c r="I26" s="36"/>
      <c r="J26" s="34"/>
      <c r="K26" s="36"/>
      <c r="L26" s="39"/>
      <c r="M26" s="33">
        <f>(E26+G26+I26)*D26</f>
        <v>0</v>
      </c>
      <c r="N26" s="28"/>
    </row>
    <row r="27" spans="1:14" ht="15" hidden="1" customHeight="1">
      <c r="A27" s="27" t="s">
        <v>46</v>
      </c>
      <c r="B27" s="28">
        <v>2</v>
      </c>
      <c r="C27" s="27" t="s">
        <v>48</v>
      </c>
      <c r="D27" s="27">
        <v>1</v>
      </c>
      <c r="E27" s="33"/>
      <c r="F27" s="34"/>
      <c r="G27" s="35"/>
      <c r="H27" s="34"/>
      <c r="I27" s="36"/>
      <c r="J27" s="37"/>
      <c r="K27" s="38"/>
      <c r="L27" s="39"/>
      <c r="M27" s="33">
        <f>E27+G27+I27</f>
        <v>0</v>
      </c>
      <c r="N27" s="28"/>
    </row>
    <row r="28" spans="1:14" ht="15" customHeight="1">
      <c r="A28" s="40" t="s">
        <v>43</v>
      </c>
      <c r="B28" s="41"/>
      <c r="C28" s="42"/>
      <c r="D28" s="43">
        <v>1</v>
      </c>
      <c r="E28" s="44">
        <f>E24</f>
        <v>34000</v>
      </c>
      <c r="F28" s="45"/>
      <c r="G28" s="45"/>
      <c r="H28" s="36"/>
      <c r="I28" s="36"/>
      <c r="J28" s="37"/>
      <c r="K28" s="38"/>
      <c r="L28" s="46"/>
      <c r="M28" s="44">
        <f>SUM(M24:M27)</f>
        <v>34000</v>
      </c>
      <c r="N28" s="42"/>
    </row>
    <row r="29" spans="1:14" ht="15" customHeight="1">
      <c r="A29" s="27"/>
      <c r="B29" s="28"/>
      <c r="C29" s="27"/>
      <c r="D29" s="28"/>
      <c r="E29" s="33"/>
      <c r="F29" s="34"/>
      <c r="G29" s="35"/>
      <c r="H29" s="34"/>
      <c r="I29" s="36"/>
      <c r="J29" s="37"/>
      <c r="K29" s="38"/>
      <c r="L29" s="39"/>
      <c r="M29" s="33"/>
      <c r="N29" s="28"/>
    </row>
    <row r="30" spans="1:14" ht="15" customHeight="1">
      <c r="A30" s="40" t="s">
        <v>43</v>
      </c>
      <c r="B30" s="41"/>
      <c r="C30" s="42"/>
      <c r="D30" s="43">
        <v>1</v>
      </c>
      <c r="E30" s="44">
        <f>SUM(E29)</f>
        <v>0</v>
      </c>
      <c r="F30" s="45"/>
      <c r="G30" s="45"/>
      <c r="H30" s="36"/>
      <c r="I30" s="36"/>
      <c r="J30" s="37"/>
      <c r="K30" s="38"/>
      <c r="L30" s="46"/>
      <c r="M30" s="44">
        <f>SUM(M29)</f>
        <v>0</v>
      </c>
      <c r="N30" s="28"/>
    </row>
    <row r="31" spans="1:14" ht="15" hidden="1" customHeight="1">
      <c r="A31" s="27" t="s">
        <v>49</v>
      </c>
      <c r="B31" s="28">
        <v>4</v>
      </c>
      <c r="C31" s="27" t="s">
        <v>50</v>
      </c>
      <c r="D31" s="27">
        <v>3</v>
      </c>
      <c r="E31" s="33">
        <v>0</v>
      </c>
      <c r="F31" s="34"/>
      <c r="G31" s="35"/>
      <c r="H31" s="34"/>
      <c r="I31" s="36"/>
      <c r="J31" s="37"/>
      <c r="K31" s="38"/>
      <c r="L31" s="39"/>
      <c r="M31" s="33">
        <f>(E31+G31+I31)*D31</f>
        <v>0</v>
      </c>
      <c r="N31" s="28"/>
    </row>
    <row r="32" spans="1:14" ht="15" hidden="1" customHeight="1">
      <c r="A32" s="40" t="s">
        <v>43</v>
      </c>
      <c r="B32" s="41"/>
      <c r="C32" s="42"/>
      <c r="D32" s="43">
        <v>3</v>
      </c>
      <c r="E32" s="44"/>
      <c r="F32" s="45"/>
      <c r="G32" s="45"/>
      <c r="H32" s="36"/>
      <c r="I32" s="36"/>
      <c r="J32" s="37"/>
      <c r="K32" s="38"/>
      <c r="L32" s="46"/>
      <c r="M32" s="33">
        <f>SUM(M31)</f>
        <v>0</v>
      </c>
      <c r="N32" s="28"/>
    </row>
    <row r="33" spans="1:14" ht="15" hidden="1" customHeight="1">
      <c r="A33" s="27" t="s">
        <v>51</v>
      </c>
      <c r="B33" s="28">
        <v>5</v>
      </c>
      <c r="C33" s="27" t="s">
        <v>52</v>
      </c>
      <c r="D33" s="27">
        <v>3</v>
      </c>
      <c r="E33" s="33">
        <v>0</v>
      </c>
      <c r="F33" s="34"/>
      <c r="G33" s="35"/>
      <c r="H33" s="34"/>
      <c r="I33" s="36"/>
      <c r="J33" s="37"/>
      <c r="K33" s="38"/>
      <c r="L33" s="39"/>
      <c r="M33" s="33">
        <f>(E33+G33+I33)*D33</f>
        <v>0</v>
      </c>
      <c r="N33" s="28"/>
    </row>
    <row r="34" spans="1:14" ht="15" hidden="1" customHeight="1">
      <c r="A34" s="40" t="s">
        <v>43</v>
      </c>
      <c r="B34" s="41"/>
      <c r="C34" s="42"/>
      <c r="D34" s="43">
        <v>3</v>
      </c>
      <c r="E34" s="44"/>
      <c r="F34" s="45"/>
      <c r="G34" s="45"/>
      <c r="H34" s="36"/>
      <c r="I34" s="36"/>
      <c r="J34" s="37"/>
      <c r="K34" s="38"/>
      <c r="L34" s="46"/>
      <c r="M34" s="33">
        <f>SUM(M33)</f>
        <v>0</v>
      </c>
      <c r="N34" s="28"/>
    </row>
    <row r="35" spans="1:14" ht="15" customHeight="1">
      <c r="A35" s="27" t="s">
        <v>53</v>
      </c>
      <c r="B35" s="28">
        <v>4</v>
      </c>
      <c r="C35" s="27" t="s">
        <v>54</v>
      </c>
      <c r="D35" s="27">
        <v>4</v>
      </c>
      <c r="E35" s="35" t="s">
        <v>55</v>
      </c>
      <c r="F35" s="47">
        <v>0</v>
      </c>
      <c r="G35" s="47"/>
      <c r="H35" s="48">
        <v>0</v>
      </c>
      <c r="I35" s="49">
        <v>0</v>
      </c>
      <c r="J35" s="37"/>
      <c r="K35" s="38"/>
      <c r="L35" s="39">
        <f>(LEFT(E35,2)*22*14)/12</f>
        <v>2207.3333333333335</v>
      </c>
      <c r="M35" s="33">
        <f>(((LEFT(E35,2)+LEFT(F35,2))*365*22/12)+LEFT(I35,2)+J35+L35)</f>
        <v>59755.666666666672</v>
      </c>
      <c r="N35" s="28"/>
    </row>
    <row r="36" spans="1:14" ht="15" customHeight="1">
      <c r="A36" s="40" t="s">
        <v>43</v>
      </c>
      <c r="B36" s="41"/>
      <c r="C36" s="42"/>
      <c r="D36" s="43">
        <v>4</v>
      </c>
      <c r="E36" s="44"/>
      <c r="F36" s="45"/>
      <c r="G36" s="45"/>
      <c r="H36" s="36"/>
      <c r="I36" s="36"/>
      <c r="J36" s="37"/>
      <c r="K36" s="38"/>
      <c r="L36" s="46"/>
      <c r="M36" s="44">
        <f>M35</f>
        <v>59755.666666666672</v>
      </c>
      <c r="N36" s="28"/>
    </row>
    <row r="37" spans="1:14" ht="15" customHeight="1">
      <c r="A37" s="50"/>
      <c r="B37" s="50"/>
      <c r="C37" s="51" t="s">
        <v>56</v>
      </c>
      <c r="D37" s="52">
        <f>D23+D28+D30+D32+D34</f>
        <v>12</v>
      </c>
      <c r="E37" s="53" t="s">
        <v>57</v>
      </c>
      <c r="F37" s="54" t="s">
        <v>57</v>
      </c>
      <c r="G37" s="54"/>
      <c r="H37" s="55"/>
      <c r="I37" s="55" t="s">
        <v>57</v>
      </c>
      <c r="J37" s="54"/>
      <c r="K37" s="56"/>
      <c r="L37" s="57"/>
      <c r="M37" s="58">
        <f>M23+M36+M28+M30+M32+M34</f>
        <v>198755.66666666669</v>
      </c>
      <c r="N37" s="27"/>
    </row>
    <row r="38" spans="1:14" ht="45.75" customHeight="1">
      <c r="A38" s="59"/>
      <c r="B38" s="60"/>
      <c r="C38" s="3"/>
      <c r="D38" s="61" t="s">
        <v>58</v>
      </c>
      <c r="E38" s="13" t="s">
        <v>59</v>
      </c>
      <c r="F38" s="13"/>
      <c r="G38" s="3"/>
      <c r="H38" s="3"/>
      <c r="I38" s="3"/>
      <c r="J38" s="3"/>
      <c r="K38" s="3"/>
      <c r="L38" s="3"/>
      <c r="M38" s="62"/>
      <c r="N38" s="62"/>
    </row>
    <row r="39" spans="1:14">
      <c r="A39" s="60"/>
      <c r="B39" s="60"/>
      <c r="C39" s="10"/>
      <c r="D39" s="10"/>
      <c r="E39" s="10" t="s">
        <v>60</v>
      </c>
      <c r="F39" s="10"/>
      <c r="G39" s="10"/>
      <c r="H39" s="10" t="s">
        <v>61</v>
      </c>
      <c r="I39" s="10"/>
      <c r="J39" s="10"/>
      <c r="K39" s="10"/>
      <c r="L39" s="10"/>
      <c r="M39" s="10" t="s">
        <v>62</v>
      </c>
      <c r="N39" s="10"/>
    </row>
    <row r="40" spans="1:14">
      <c r="A40" s="60"/>
      <c r="B40" s="60"/>
    </row>
    <row r="41" spans="1:14" ht="15" hidden="1" customHeight="1">
      <c r="A41" s="63" t="s">
        <v>63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spans="1:14" ht="34.5" hidden="1" customHeight="1">
      <c r="A42" s="43" t="s">
        <v>64</v>
      </c>
      <c r="B42" s="43" t="s">
        <v>23</v>
      </c>
      <c r="C42" s="64" t="s">
        <v>65</v>
      </c>
      <c r="D42" s="65" t="s">
        <v>66</v>
      </c>
      <c r="E42" s="66" t="s">
        <v>67</v>
      </c>
      <c r="F42" s="67" t="s">
        <v>68</v>
      </c>
      <c r="G42" s="67"/>
      <c r="H42" s="67" t="s">
        <v>69</v>
      </c>
      <c r="I42" s="67"/>
      <c r="J42" s="68"/>
      <c r="K42" s="69"/>
      <c r="L42" s="42"/>
      <c r="M42" s="70" t="s">
        <v>56</v>
      </c>
      <c r="N42" s="27"/>
    </row>
    <row r="43" spans="1:14" ht="15" hidden="1" customHeight="1">
      <c r="A43" s="27" t="s">
        <v>53</v>
      </c>
      <c r="B43" s="28">
        <v>6</v>
      </c>
      <c r="C43" s="27" t="s">
        <v>70</v>
      </c>
      <c r="D43" s="27">
        <v>4</v>
      </c>
      <c r="E43" s="27"/>
      <c r="F43" s="29"/>
      <c r="G43" s="29"/>
      <c r="H43" s="30"/>
      <c r="I43" s="30"/>
      <c r="J43" s="71"/>
      <c r="K43" s="71"/>
      <c r="L43" s="28"/>
      <c r="M43" s="35">
        <f>D43*E43</f>
        <v>0</v>
      </c>
      <c r="N43" s="27"/>
    </row>
    <row r="44" spans="1:14" hidden="1">
      <c r="A44" s="27" t="s">
        <v>71</v>
      </c>
      <c r="B44" s="60">
        <v>7</v>
      </c>
      <c r="C44" s="27" t="s">
        <v>72</v>
      </c>
      <c r="D44" s="28">
        <v>1</v>
      </c>
      <c r="E44" s="72"/>
      <c r="F44" s="73"/>
      <c r="G44" s="28"/>
      <c r="H44" s="30"/>
      <c r="I44" s="30"/>
      <c r="J44" s="68"/>
      <c r="K44" s="69"/>
      <c r="L44" s="42"/>
      <c r="M44" s="35">
        <f>E44</f>
        <v>0</v>
      </c>
      <c r="N44" s="27"/>
    </row>
    <row r="45" spans="1:14" ht="23.25" hidden="1" customHeight="1">
      <c r="A45" s="27" t="s">
        <v>73</v>
      </c>
      <c r="B45" s="43">
        <v>3</v>
      </c>
      <c r="C45" s="74" t="s">
        <v>74</v>
      </c>
      <c r="D45" s="27">
        <v>1</v>
      </c>
      <c r="E45" s="27"/>
      <c r="F45" s="29"/>
      <c r="G45" s="29"/>
      <c r="H45" s="29"/>
      <c r="I45" s="29"/>
      <c r="J45" s="29"/>
      <c r="K45" s="29"/>
      <c r="L45" s="43"/>
      <c r="M45" s="33">
        <f>E45</f>
        <v>0</v>
      </c>
      <c r="N45" s="27"/>
    </row>
    <row r="46" spans="1:14" ht="15" hidden="1" customHeight="1">
      <c r="A46" s="27" t="s">
        <v>75</v>
      </c>
      <c r="B46" s="43">
        <v>8</v>
      </c>
      <c r="C46" s="74" t="s">
        <v>76</v>
      </c>
      <c r="D46" s="27">
        <f>24+8</f>
        <v>32</v>
      </c>
      <c r="E46" s="27"/>
      <c r="F46" s="29">
        <v>50</v>
      </c>
      <c r="G46" s="29"/>
      <c r="H46" s="29">
        <v>50</v>
      </c>
      <c r="I46" s="29"/>
      <c r="J46" s="75"/>
      <c r="K46" s="76"/>
      <c r="L46" s="77"/>
      <c r="M46" s="78">
        <f>(D46*F46*365*24+H46*12*24)/12/4</f>
        <v>292300</v>
      </c>
      <c r="N46" s="27"/>
    </row>
    <row r="47" spans="1:14" ht="15" hidden="1" customHeight="1">
      <c r="A47" s="27" t="s">
        <v>77</v>
      </c>
      <c r="B47" s="43">
        <v>1</v>
      </c>
      <c r="C47" s="74" t="s">
        <v>78</v>
      </c>
      <c r="D47" s="27">
        <v>1</v>
      </c>
      <c r="E47" s="27"/>
      <c r="F47" s="29"/>
      <c r="G47" s="29"/>
      <c r="H47" s="29"/>
      <c r="I47" s="29"/>
      <c r="J47" s="73"/>
      <c r="K47" s="28"/>
      <c r="L47" s="42"/>
      <c r="M47" s="35">
        <f>E47</f>
        <v>0</v>
      </c>
      <c r="N47" s="27"/>
    </row>
    <row r="48" spans="1:14" hidden="1">
      <c r="D48" s="79">
        <f>SUM(D43:D47)</f>
        <v>39</v>
      </c>
      <c r="M48" s="80">
        <f>SUM(M43:M47)</f>
        <v>292300</v>
      </c>
    </row>
    <row r="49" spans="1:14" ht="23.25" hidden="1" customHeight="1">
      <c r="A49" s="81" t="s">
        <v>79</v>
      </c>
      <c r="B49" s="81" t="s">
        <v>80</v>
      </c>
      <c r="C49" s="81" t="s">
        <v>81</v>
      </c>
      <c r="D49" s="81" t="s">
        <v>82</v>
      </c>
      <c r="N49" s="3"/>
    </row>
    <row r="50" spans="1:14" hidden="1">
      <c r="A50" s="81" t="s">
        <v>83</v>
      </c>
      <c r="B50" s="81">
        <v>31</v>
      </c>
      <c r="C50" s="81">
        <v>23</v>
      </c>
      <c r="D50" s="82">
        <f>B50*C50</f>
        <v>713</v>
      </c>
    </row>
    <row r="51" spans="1:14" ht="15" hidden="1" customHeight="1">
      <c r="A51" s="81" t="s">
        <v>84</v>
      </c>
      <c r="B51" s="81">
        <v>10.85</v>
      </c>
      <c r="C51" s="81">
        <v>8</v>
      </c>
      <c r="D51" s="82">
        <f>B51*C51</f>
        <v>86.8</v>
      </c>
      <c r="N51" s="3"/>
    </row>
    <row r="52" spans="1:14" hidden="1">
      <c r="A52" s="81" t="s">
        <v>85</v>
      </c>
      <c r="B52" s="83">
        <f>5200*4/365/23</f>
        <v>2.477665276950566</v>
      </c>
      <c r="C52" s="81">
        <v>23</v>
      </c>
      <c r="D52" s="82">
        <f>B52*C52</f>
        <v>56.986301369863021</v>
      </c>
    </row>
    <row r="53" spans="1:14" hidden="1">
      <c r="A53" s="81" t="s">
        <v>86</v>
      </c>
      <c r="B53" s="83">
        <f>SUM(B50:B52)/12</f>
        <v>3.6939721064125473</v>
      </c>
      <c r="C53" s="81"/>
      <c r="D53" s="82">
        <f>SUM(D50:D52)/12</f>
        <v>71.398858447488578</v>
      </c>
    </row>
    <row r="54" spans="1:14" ht="15" hidden="1" customHeight="1">
      <c r="A54" s="84" t="s">
        <v>87</v>
      </c>
      <c r="B54" s="84"/>
      <c r="C54" s="84"/>
      <c r="D54" s="82">
        <f>SUM(D50:D53)</f>
        <v>928.18515981735152</v>
      </c>
    </row>
    <row r="55" spans="1:14" ht="15" hidden="1" customHeight="1">
      <c r="A55" s="84" t="s">
        <v>88</v>
      </c>
      <c r="B55" s="84"/>
      <c r="C55" s="84"/>
      <c r="D55" s="82">
        <f>D56-D54</f>
        <v>271.81484018264848</v>
      </c>
    </row>
    <row r="56" spans="1:14" ht="15" hidden="1" customHeight="1">
      <c r="A56" s="84" t="s">
        <v>89</v>
      </c>
      <c r="B56" s="84"/>
      <c r="C56" s="84"/>
      <c r="D56" s="85">
        <v>1200</v>
      </c>
    </row>
    <row r="57" spans="1:14" ht="15" hidden="1" customHeight="1">
      <c r="A57" s="84" t="s">
        <v>90</v>
      </c>
      <c r="B57" s="84"/>
      <c r="C57" s="84"/>
      <c r="D57" s="82">
        <v>24</v>
      </c>
    </row>
    <row r="58" spans="1:14" ht="15" hidden="1" customHeight="1">
      <c r="A58" s="84" t="s">
        <v>91</v>
      </c>
      <c r="B58" s="84"/>
      <c r="C58" s="84"/>
      <c r="D58" s="82">
        <f>D56/D57</f>
        <v>50</v>
      </c>
    </row>
  </sheetData>
  <sheetProtection selectLockedCells="1" selectUnlockedCells="1"/>
  <mergeCells count="61">
    <mergeCell ref="A54:C54"/>
    <mergeCell ref="A55:C55"/>
    <mergeCell ref="A56:C56"/>
    <mergeCell ref="A57:C57"/>
    <mergeCell ref="A58:C58"/>
    <mergeCell ref="F45:G45"/>
    <mergeCell ref="H45:I45"/>
    <mergeCell ref="J45:K45"/>
    <mergeCell ref="F46:G46"/>
    <mergeCell ref="H46:I46"/>
    <mergeCell ref="F47:G47"/>
    <mergeCell ref="H47:I47"/>
    <mergeCell ref="M38:N38"/>
    <mergeCell ref="A41:N41"/>
    <mergeCell ref="F42:G42"/>
    <mergeCell ref="H42:I42"/>
    <mergeCell ref="F43:G43"/>
    <mergeCell ref="J43:K43"/>
    <mergeCell ref="F35:G35"/>
    <mergeCell ref="J35:K35"/>
    <mergeCell ref="F36:G36"/>
    <mergeCell ref="J36:K36"/>
    <mergeCell ref="F37:G37"/>
    <mergeCell ref="J37:K37"/>
    <mergeCell ref="J31:K31"/>
    <mergeCell ref="F32:G32"/>
    <mergeCell ref="J32:K32"/>
    <mergeCell ref="J33:K33"/>
    <mergeCell ref="F34:G34"/>
    <mergeCell ref="J34:K34"/>
    <mergeCell ref="J24:K24"/>
    <mergeCell ref="J27:K27"/>
    <mergeCell ref="F28:G28"/>
    <mergeCell ref="J28:K28"/>
    <mergeCell ref="J29:K29"/>
    <mergeCell ref="F30:G30"/>
    <mergeCell ref="J30:K30"/>
    <mergeCell ref="F17:G17"/>
    <mergeCell ref="J17:K17"/>
    <mergeCell ref="J18:K18"/>
    <mergeCell ref="J19:K19"/>
    <mergeCell ref="F23:G23"/>
    <mergeCell ref="J23:K23"/>
    <mergeCell ref="M15:M16"/>
    <mergeCell ref="N15:N16"/>
    <mergeCell ref="O15:O16"/>
    <mergeCell ref="F16:G16"/>
    <mergeCell ref="H16:I16"/>
    <mergeCell ref="J16:K16"/>
    <mergeCell ref="A10:D10"/>
    <mergeCell ref="A15:B15"/>
    <mergeCell ref="C15:C16"/>
    <mergeCell ref="D15:D16"/>
    <mergeCell ref="E15:E16"/>
    <mergeCell ref="F15:L15"/>
    <mergeCell ref="A1:N1"/>
    <mergeCell ref="A5:L5"/>
    <mergeCell ref="A6:L6"/>
    <mergeCell ref="F8:G8"/>
    <mergeCell ref="A9:D9"/>
    <mergeCell ref="F9:G9"/>
  </mergeCells>
  <pageMargins left="0.7" right="0.7" top="0.75" bottom="0.75" header="0.51180555555555551" footer="0.51180555555555551"/>
  <pageSetup paperSize="9" firstPageNumber="0" fitToHeight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_______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</dc:creator>
  <cp:lastModifiedBy>ilmar</cp:lastModifiedBy>
  <dcterms:created xsi:type="dcterms:W3CDTF">2015-06-20T12:22:53Z</dcterms:created>
  <dcterms:modified xsi:type="dcterms:W3CDTF">2015-06-20T12:23:36Z</dcterms:modified>
</cp:coreProperties>
</file>